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570" windowWidth="21840" windowHeight="11955" activeTab="5"/>
  </bookViews>
  <sheets>
    <sheet name="Modelo_Composição" sheetId="18" r:id="rId1"/>
    <sheet name="Modelo_Encargos" sheetId="17" r:id="rId2"/>
    <sheet name="Modelo_BDI" sheetId="16" r:id="rId3"/>
    <sheet name="Orçamento Sintético" sheetId="1" r:id="rId4"/>
    <sheet name="Orçamento Sintético modelo" sheetId="19" r:id="rId5"/>
    <sheet name="Orçamento Analítico" sheetId="10" r:id="rId6"/>
    <sheet name="Orçamento Analítico modelo" sheetId="20" r:id="rId7"/>
    <sheet name="BDI-serviços" sheetId="6" r:id="rId8"/>
    <sheet name="Cronograma" sheetId="4" r:id="rId9"/>
    <sheet name="Cronograma modelo" sheetId="21" r:id="rId10"/>
    <sheet name="Encargos Socias" sheetId="5" r:id="rId11"/>
  </sheets>
  <definedNames>
    <definedName name="_xlnm.Print_Area" localSheetId="7">'BDI-serviços'!$A$1:$K$44</definedName>
    <definedName name="_xlnm.Print_Area" localSheetId="8">Cronograma!$A$1:$J$22</definedName>
    <definedName name="_xlnm.Print_Area" localSheetId="9">'Cronograma modelo'!$A$1:$J$22</definedName>
    <definedName name="_xlnm.Print_Area" localSheetId="10">'Encargos Socias'!$A$1:$K$56</definedName>
    <definedName name="_xlnm.Print_Area" localSheetId="2">Modelo_BDI!$A$1:$K$49</definedName>
    <definedName name="_xlnm.Print_Area" localSheetId="0">Modelo_Composição!$B$1:$L$47</definedName>
    <definedName name="_xlnm.Print_Area" localSheetId="1">Modelo_Encargos!$A$1:$K$53</definedName>
    <definedName name="_xlnm.Print_Area" localSheetId="5">'Orçamento Analítico'!$A$1:$J$515</definedName>
    <definedName name="_xlnm.Print_Area" localSheetId="6">'Orçamento Analítico modelo'!$A$1:$J$515</definedName>
    <definedName name="_xlnm.Print_Area" localSheetId="3">'Orçamento Sintético'!$A$1:$K$52</definedName>
    <definedName name="_xlnm.Print_Area" localSheetId="4">'Orçamento Sintético modelo'!$A$1:$K$52</definedName>
  </definedNames>
  <calcPr calcId="145621"/>
</workbook>
</file>

<file path=xl/calcChain.xml><?xml version="1.0" encoding="utf-8"?>
<calcChain xmlns="http://schemas.openxmlformats.org/spreadsheetml/2006/main">
  <c r="D15" i="21" l="1"/>
  <c r="H14" i="21"/>
  <c r="C14" i="21"/>
  <c r="C12" i="21"/>
  <c r="C10" i="21"/>
  <c r="D3" i="21"/>
  <c r="D2" i="21"/>
  <c r="E12" i="21" l="1"/>
  <c r="E10" i="21"/>
  <c r="F12" i="21"/>
  <c r="F10" i="21"/>
  <c r="G12" i="21"/>
  <c r="G10" i="21"/>
  <c r="H12" i="21"/>
  <c r="H10" i="21"/>
  <c r="H17" i="21" s="1"/>
  <c r="D17" i="21"/>
  <c r="D13" i="21" s="1"/>
  <c r="E17" i="21" l="1"/>
  <c r="E20" i="21" s="1"/>
  <c r="F17" i="21"/>
  <c r="F18" i="21" s="1"/>
  <c r="H18" i="21"/>
  <c r="D11" i="21"/>
  <c r="D18" i="21" s="1"/>
  <c r="G17" i="21"/>
  <c r="G18" i="21" s="1"/>
  <c r="E18" i="21" l="1"/>
  <c r="F20" i="21"/>
  <c r="E21" i="21"/>
  <c r="F5" i="5"/>
  <c r="F5" i="10"/>
  <c r="F21" i="21" l="1"/>
  <c r="G20" i="21"/>
  <c r="G21" i="21" l="1"/>
  <c r="H20" i="21"/>
  <c r="H21" i="21" s="1"/>
  <c r="H39" i="18"/>
  <c r="H38" i="18"/>
  <c r="H37" i="18"/>
  <c r="H34" i="18"/>
  <c r="H31" i="18"/>
  <c r="H29" i="18"/>
  <c r="H26" i="18"/>
  <c r="H24" i="18"/>
  <c r="H20" i="18"/>
  <c r="H15" i="18"/>
  <c r="K10" i="18"/>
  <c r="D3" i="4" l="1"/>
  <c r="G5" i="4"/>
  <c r="H13" i="4"/>
  <c r="F13" i="4"/>
  <c r="G13" i="4"/>
  <c r="G28" i="1"/>
  <c r="F28" i="1"/>
  <c r="D68" i="10" l="1"/>
  <c r="C17" i="1" s="1"/>
  <c r="J137" i="10"/>
  <c r="J74" i="10"/>
  <c r="J66" i="10"/>
  <c r="F16" i="1" s="1"/>
  <c r="D62" i="10"/>
  <c r="C26" i="1"/>
  <c r="F25" i="1"/>
  <c r="F24" i="1"/>
  <c r="F23" i="1"/>
  <c r="F22" i="1"/>
  <c r="J151" i="10"/>
  <c r="J144" i="10" s="1"/>
  <c r="J135" i="10"/>
  <c r="J123" i="10"/>
  <c r="J111" i="10"/>
  <c r="J101" i="10"/>
  <c r="J93" i="10"/>
  <c r="J84" i="10"/>
  <c r="J5" i="10"/>
  <c r="H5" i="10"/>
  <c r="J54" i="10"/>
  <c r="J43" i="10"/>
  <c r="J28" i="10"/>
  <c r="I68" i="10"/>
  <c r="J68" i="10" s="1"/>
  <c r="I62" i="10"/>
  <c r="J62" i="10" s="1"/>
  <c r="J57" i="10" s="1"/>
  <c r="J76" i="10" l="1"/>
  <c r="J77" i="10" s="1"/>
  <c r="J72" i="10" s="1"/>
  <c r="J139" i="10"/>
  <c r="J140" i="10" s="1"/>
  <c r="J70" i="10"/>
  <c r="J71" i="10" s="1"/>
  <c r="F17" i="1" s="1"/>
  <c r="G17" i="1" s="1"/>
  <c r="H5" i="5"/>
  <c r="E3" i="6"/>
  <c r="E3" i="10"/>
  <c r="F26" i="1" l="1"/>
  <c r="J11" i="10"/>
  <c r="C19" i="1" l="1"/>
  <c r="F19" i="1" l="1"/>
  <c r="G19" i="1" s="1"/>
  <c r="D2" i="4" l="1"/>
  <c r="E3" i="5"/>
  <c r="C40" i="1" l="1"/>
  <c r="C44" i="1"/>
  <c r="C42" i="1"/>
  <c r="C14" i="4" l="1"/>
  <c r="C12" i="4"/>
  <c r="C10" i="4"/>
  <c r="J12" i="6"/>
  <c r="J11" i="6" s="1"/>
  <c r="J13" i="6"/>
  <c r="J14" i="6"/>
  <c r="J15" i="6"/>
  <c r="J19" i="6"/>
  <c r="J18" i="6" s="1"/>
  <c r="J21" i="6"/>
  <c r="E8" i="10" l="1"/>
  <c r="J28" i="6"/>
  <c r="E7" i="10" l="1"/>
  <c r="G26" i="1"/>
  <c r="G22" i="1" l="1"/>
  <c r="F15" i="1" l="1"/>
  <c r="G15" i="1" s="1"/>
  <c r="G24" i="1"/>
  <c r="G16" i="1"/>
  <c r="F21" i="1"/>
  <c r="G21" i="1" s="1"/>
  <c r="G23" i="1"/>
  <c r="F20" i="1"/>
  <c r="G20" i="1" s="1"/>
  <c r="F14" i="1"/>
  <c r="G14" i="1" s="1"/>
  <c r="F13" i="1"/>
  <c r="G13" i="1" s="1"/>
  <c r="G12" i="1" l="1"/>
  <c r="G11" i="1" s="1"/>
  <c r="J10" i="10"/>
  <c r="G25" i="1" l="1"/>
  <c r="G18" i="1" s="1"/>
  <c r="I40" i="1"/>
  <c r="G27" i="1"/>
  <c r="I44" i="1" s="1"/>
  <c r="D14" i="4"/>
  <c r="H14" i="4" s="1"/>
  <c r="D10" i="4"/>
  <c r="I42" i="1" l="1"/>
  <c r="I46" i="1" s="1"/>
  <c r="D12" i="4"/>
  <c r="E12" i="4" s="1"/>
  <c r="H10" i="4"/>
  <c r="F10" i="4"/>
  <c r="G10" i="4"/>
  <c r="E10" i="4"/>
  <c r="D17" i="4" l="1"/>
  <c r="D13" i="4" s="1"/>
  <c r="E17" i="4"/>
  <c r="E20" i="4" s="1"/>
  <c r="I36" i="1"/>
  <c r="H17" i="1" s="1"/>
  <c r="D11" i="4" l="1"/>
  <c r="E21" i="4"/>
  <c r="H13" i="1"/>
  <c r="E18" i="4"/>
  <c r="H22" i="1"/>
  <c r="H19" i="1"/>
  <c r="H14" i="1"/>
  <c r="H26" i="1"/>
  <c r="H15" i="1"/>
  <c r="H20" i="1"/>
  <c r="H16" i="1"/>
  <c r="H25" i="1"/>
  <c r="H21" i="1"/>
  <c r="H23" i="1"/>
  <c r="H24" i="1"/>
  <c r="H28" i="1"/>
  <c r="H27" i="1" l="1"/>
  <c r="D15" i="4"/>
  <c r="D18" i="4" s="1"/>
  <c r="H18" i="1"/>
  <c r="H12" i="1"/>
  <c r="H11" i="1" s="1"/>
  <c r="F12" i="4"/>
  <c r="F17" i="4" s="1"/>
  <c r="G12" i="4"/>
  <c r="G17" i="4" s="1"/>
  <c r="G18" i="4" s="1"/>
  <c r="H12" i="4"/>
  <c r="H17" i="4" s="1"/>
  <c r="H18" i="4" s="1"/>
  <c r="F18" i="4" l="1"/>
  <c r="F20" i="4"/>
  <c r="G20" i="4" l="1"/>
  <c r="F21" i="4"/>
  <c r="G21" i="4" l="1"/>
  <c r="H20" i="4"/>
  <c r="H21" i="4" s="1"/>
</calcChain>
</file>

<file path=xl/sharedStrings.xml><?xml version="1.0" encoding="utf-8"?>
<sst xmlns="http://schemas.openxmlformats.org/spreadsheetml/2006/main" count="4661" uniqueCount="547">
  <si>
    <t>B.D.I.</t>
  </si>
  <si>
    <t>Encargos Sociais</t>
  </si>
  <si>
    <t>Não Desonerado: embutido nos preços unitário dos insumos de mão de obra, de acordo com as bases.</t>
  </si>
  <si>
    <t>Código</t>
  </si>
  <si>
    <t>Banco</t>
  </si>
  <si>
    <t>Descrição</t>
  </si>
  <si>
    <t>Und</t>
  </si>
  <si>
    <t>Quant.</t>
  </si>
  <si>
    <t>Valor Unit</t>
  </si>
  <si>
    <t>Total</t>
  </si>
  <si>
    <t xml:space="preserve"> 1 </t>
  </si>
  <si>
    <t>SERVIÇOS PRELIMINARES</t>
  </si>
  <si>
    <t xml:space="preserve"> 1.1 </t>
  </si>
  <si>
    <t>INSTALAÇÕES PROVISÓRIAS</t>
  </si>
  <si>
    <t xml:space="preserve"> 73960/001 </t>
  </si>
  <si>
    <t>SINAPI</t>
  </si>
  <si>
    <t>INSTAL/LIGACAO PROVISORIA ELETRICA BAIXA TENSAO P/CANT OBRA           OBRA,M3-CHAVE 100A CARGA 3KWH,20CV EXCL FORN MEDIDOR</t>
  </si>
  <si>
    <t>UN</t>
  </si>
  <si>
    <t xml:space="preserve"> 98459 </t>
  </si>
  <si>
    <t>TAPUME COM TELHA METÁLICA. AF_05/2018</t>
  </si>
  <si>
    <t>m²</t>
  </si>
  <si>
    <t>Próprio</t>
  </si>
  <si>
    <t>PLACA EM LONA IMPRESSÃO DIGITAL</t>
  </si>
  <si>
    <t>ADMINISTRAÇÃO LOCAL DA OBRA</t>
  </si>
  <si>
    <t xml:space="preserve"> 2 </t>
  </si>
  <si>
    <t>TROCA DAS DEFENSAS</t>
  </si>
  <si>
    <t xml:space="preserve"> 73806/001 </t>
  </si>
  <si>
    <t>LIMPEZA DE SUPERFICIES COM JATO DE ALTA PRESSAO DE AR E AGUA</t>
  </si>
  <si>
    <t xml:space="preserve"> 84084 </t>
  </si>
  <si>
    <t>APICOAMENTO MANUAL DE SUPERFICIE DE CONCRETO</t>
  </si>
  <si>
    <t>m³</t>
  </si>
  <si>
    <t xml:space="preserve"> 92270 </t>
  </si>
  <si>
    <t>FABRICAÇÃO DE FÔRMA PARA VIGAS, COM MADEIRA SERRADA, E = 25 MM. AF_12/2015</t>
  </si>
  <si>
    <t xml:space="preserve"> 3 </t>
  </si>
  <si>
    <t>SERVIÇOS COMPLEMENTARES</t>
  </si>
  <si>
    <t>KG</t>
  </si>
  <si>
    <t>Total sem BDI</t>
  </si>
  <si>
    <t>Total do BDI</t>
  </si>
  <si>
    <t>Total Geral</t>
  </si>
  <si>
    <t>Planilha Orçamentária Analítica</t>
  </si>
  <si>
    <t>Tipo</t>
  </si>
  <si>
    <t>Composição</t>
  </si>
  <si>
    <t>SERP - SERVIÇOS PRELIMINARES</t>
  </si>
  <si>
    <t>Composição Auxiliar</t>
  </si>
  <si>
    <t xml:space="preserve"> 88264 </t>
  </si>
  <si>
    <t>ELETRICISTA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</si>
  <si>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</si>
  <si>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</si>
  <si>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</si>
  <si>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</si>
  <si>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</si>
  <si>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00000392 </t>
  </si>
  <si>
    <t>ABRACADEIRA EM ACO PARA AMARRACAO DE ELETRODUTOS, TIPO D, COM 1/2" E PARAFUSO DE FIXACAO</t>
  </si>
  <si>
    <t>Material</t>
  </si>
  <si>
    <t xml:space="preserve"> 00000979 </t>
  </si>
  <si>
    <t>CABO DE COBRE, FLEXIVEL, CLASSE 4 OU 5, ISOLACAO EM PVC/A, ANTICHAMA BWF-B, 1 CONDUTOR, 450/750 V, SECAO NOMINAL 16 MM2</t>
  </si>
  <si>
    <t>M</t>
  </si>
  <si>
    <t xml:space="preserve"> 00001875 </t>
  </si>
  <si>
    <t>CURVA 90 GRAUS, LONGA, DE PVC RIGIDO ROSCAVEL, DE 1 1/2", PARA ELETRODUTO</t>
  </si>
  <si>
    <t xml:space="preserve"> 00002673 </t>
  </si>
  <si>
    <t>ELETRODUTO DE PVC RIGIDO ROSCAVEL DE 1/2 ", SEM LUVA</t>
  </si>
  <si>
    <t xml:space="preserve"> 00012056 </t>
  </si>
  <si>
    <t>ELETRODUTO FLEXIVEL, EM ACO, TIPO CONDUITE, DIAMETRO DE 1 1/2"</t>
  </si>
  <si>
    <t xml:space="preserve"> 00012344 </t>
  </si>
  <si>
    <t>FUSIVEL DIAZED 20 A TAMANHO DII, CAPACIDADE DE INTERRUPCAO DE 50 KA EM VCA E 8 KA EM VCC, TENSAO NOMIMNAL DE 500 V</t>
  </si>
  <si>
    <t xml:space="preserve"> 00003406 </t>
  </si>
  <si>
    <t>ISOLADOR DE PORCELANA, TIPO PINO MONOCORPO, PARA TENSAO DE *15* KV</t>
  </si>
  <si>
    <t xml:space="preserve"> 00007701 </t>
  </si>
  <si>
    <t>TUBO ACO GALVANIZADO COM COSTURA, CLASSE MEDIA, DN 2.1/2", E = *3,65* MM, PESO *6,51* KG/M (NBR 5580)</t>
  </si>
  <si>
    <t xml:space="preserve"> 00004481 </t>
  </si>
  <si>
    <t>VIGA DE MADEIRA NAO APARELHADA 8 X 16 CM, MACARANDUBA, ANGELIM OU EQUIVALENTE DA REGIAO</t>
  </si>
  <si>
    <t xml:space="preserve"> 00012092 </t>
  </si>
  <si>
    <t>!EM PROCESSO DE DESATIVACAO! CHAVE FACA TRIPOLAR C/BASE DE ARDOSIA/MARMORE 100A/250V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</si>
  <si>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</si>
  <si>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</si>
  <si>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</si>
  <si>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</si>
  <si>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</si>
  <si>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</si>
  <si>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</si>
  <si>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</si>
  <si>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91692 </t>
  </si>
  <si>
    <t>SERRA CIRCULAR DE BANCADA COM MOTOR ELÉTRICO POTÊNCIA DE 5HP, COM COIFA PARA DISCO 10" - CHP DIURNO. AF_08/2015</t>
  </si>
  <si>
    <t>CHOR - CUSTOS HORÁRIOS DE MÁQUINAS E EQUIPAMENTOS</t>
  </si>
  <si>
    <t>CHP</t>
  </si>
  <si>
    <t xml:space="preserve"> 91693 </t>
  </si>
  <si>
    <t>SERRA CIRCULAR DE BANCADA COM MOTOR ELÉTRICO POTÊNCIA DE 5HP, COM COIFA PARA DISCO 10" - CHI DIURNO. AF_08/2015</t>
  </si>
  <si>
    <t>CHI</t>
  </si>
  <si>
    <t xml:space="preserve"> 94974 </t>
  </si>
  <si>
    <t>CONCRETO MAGRO PARA LASTRO, TRAÇO 1:4,5:4,5 (CIMENTO/ AREIA MÉDIA/ BRITA 1)  - PREPARO MANUAL. AF_07/2016</t>
  </si>
  <si>
    <t>FUES - FUNDAÇÕES E ESTRUTURAS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</si>
  <si>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</si>
  <si>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</si>
  <si>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</si>
  <si>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</si>
  <si>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 xml:space="preserve"> 00004433 </t>
  </si>
  <si>
    <t>PECA DE MADEIRA NAO APARELHADA *7,5 X 7,5* CM (3 X 3 ") MACARANDUBA, ANGELIM OU EQUIVALENTE DA REGIAO</t>
  </si>
  <si>
    <t xml:space="preserve"> 00005061 </t>
  </si>
  <si>
    <t>PREGO DE ACO POLIDO COM CABECA 18 X 27 (2 1/2 X 10)</t>
  </si>
  <si>
    <t xml:space="preserve"> 00003992 </t>
  </si>
  <si>
    <t>TABUA DE MADEIRA APARELHADA *2,5 X 30* CM, MACARANDUBA, ANGELIM OU EQUIVALENTE DA REGIAO</t>
  </si>
  <si>
    <t xml:space="preserve"> 00007243 </t>
  </si>
  <si>
    <t>TELHA DE ACO ZINCADO TRAPEZOIDAL, A = *40* MM, E = 0,5 MM, SEM PINTURA</t>
  </si>
  <si>
    <t xml:space="preserve"> 00004417 </t>
  </si>
  <si>
    <t>SARRAFO DE MADEIRA NAO APARELHADA *2,5 X 7* CM, MACARANDUBA, ANGELIM OU EQUIVALENTE DA REGIAO</t>
  </si>
  <si>
    <t xml:space="preserve"> 00005075 </t>
  </si>
  <si>
    <t>PREGO DE ACO POLIDO COM CABECA 18 X 30 (2 3/4 X 10)</t>
  </si>
  <si>
    <t>PLACA EM LONA IMPRESSÃO DIGITAL - 3,00 X 2,00M</t>
  </si>
  <si>
    <t xml:space="preserve"> 88326 </t>
  </si>
  <si>
    <t>VIGIA NOTURNO COM ENCARGOS COMPLEMENTARES</t>
  </si>
  <si>
    <t xml:space="preserve"> 90766 </t>
  </si>
  <si>
    <t>ALMOXARIFE COM ENCARGOS COMPLEMENTARES</t>
  </si>
  <si>
    <t xml:space="preserve"> 90778 </t>
  </si>
  <si>
    <t>ENGENHEIRO CIVIL DE OBRA PLENO COM ENCARGOS COMPLEMENTARES</t>
  </si>
  <si>
    <t xml:space="preserve"> 90780 </t>
  </si>
  <si>
    <t>MESTRE DE OBRAS COM ENCARGOS COMPLEMENTARES</t>
  </si>
  <si>
    <t xml:space="preserve"> 00000746 </t>
  </si>
  <si>
    <t>LAVADORA DE ALTA PRESSAO (LAVA-JATO) PARA AGUA FRIA, PRESSAO DE OPERACAO ENTRE 1400 E 1900 LIB/POL2, VAZAO MAXIMA ENTRE  400 E 700 L/H</t>
  </si>
  <si>
    <t>Equipamento</t>
  </si>
  <si>
    <t>REVE - REVESTIMENTO E TRATAMENTO DE SUPERFÍCIES</t>
  </si>
  <si>
    <t xml:space="preserve"> 00005068 </t>
  </si>
  <si>
    <t>PREGO DE ACO POLIDO COM CABECA 17 X 21 (2 X 11)</t>
  </si>
  <si>
    <t xml:space="preserve"> 00004517 </t>
  </si>
  <si>
    <t>SARRAFO DE MADEIRA NAO APARELHADA *2,5 X 7,5* CM (1 X 3 ") PINUS, MISTA OU EQUIVALENTE DA REGIAO</t>
  </si>
  <si>
    <t xml:space="preserve"> 00006189 </t>
  </si>
  <si>
    <t>TABUA DE MADEIRA NAO APARELHADA *2,5 X 30* CM, CEDRINHO OU EQUIVALENTE DA REGIAO</t>
  </si>
  <si>
    <t>Outros</t>
  </si>
  <si>
    <t xml:space="preserve"> 88245 </t>
  </si>
  <si>
    <t>ARMADOR COM ENCARGOS COMPLEMENTARES</t>
  </si>
  <si>
    <t xml:space="preserve"> 00000337 </t>
  </si>
  <si>
    <t>ARAME RECOZIDO 18 BWG, 1,25 MM (0,01 KG/M)</t>
  </si>
  <si>
    <t xml:space="preserve"> 00021141 </t>
  </si>
  <si>
    <t>TELA DE ACO SOLDADA NERVURADA CA-60, Q-92, (1,48 KG/M2), DIAMETRO DO FIO = 4,2 MM, LARGURA =  2,45 X 60 M DE COMPRIMENTO, ESPACAMENTO DA MALHA = 15  X 15 CM</t>
  </si>
  <si>
    <t>Nº EMAP:</t>
  </si>
  <si>
    <t>DATA:</t>
  </si>
  <si>
    <t>CRONOGRAMA FISICO-FINANCEIRO</t>
  </si>
  <si>
    <t>ITEM</t>
  </si>
  <si>
    <t>DISCRIMINAÇÃO</t>
  </si>
  <si>
    <t>R$</t>
  </si>
  <si>
    <t>MÊS 1</t>
  </si>
  <si>
    <t>MÊS 2</t>
  </si>
  <si>
    <t>MÊS 3</t>
  </si>
  <si>
    <t>MÊS 4</t>
  </si>
  <si>
    <t>DESEMBOLSO ACUMULADO</t>
  </si>
  <si>
    <t>%  ACUMULADO</t>
  </si>
  <si>
    <t>PLANILHAS DE ENCARGOS SOCIAIS</t>
  </si>
  <si>
    <t>REVISÃO:</t>
  </si>
  <si>
    <t xml:space="preserve">PLANILHA DE BONIFICAÇÃO E DESPESAS INDIRETAS - BDI - SERVIÇOS </t>
  </si>
  <si>
    <t>ITENS</t>
  </si>
  <si>
    <t>DESCRIÇÃO</t>
  </si>
  <si>
    <t>%</t>
  </si>
  <si>
    <t>1.0</t>
  </si>
  <si>
    <t>DESPESAS INDIRETAS</t>
  </si>
  <si>
    <t>Instruções para Preenchimento( NÃO IMPRIMIR ESTA PARTE):</t>
  </si>
  <si>
    <t>1.1</t>
  </si>
  <si>
    <t>Seguro e Garantia</t>
  </si>
  <si>
    <t>1.2</t>
  </si>
  <si>
    <t>Risco</t>
  </si>
  <si>
    <t>1.3</t>
  </si>
  <si>
    <t>Despesas Financeiras</t>
  </si>
  <si>
    <t>Preencher os campos em amarelo</t>
  </si>
  <si>
    <t>1.4</t>
  </si>
  <si>
    <t>Administração Central</t>
  </si>
  <si>
    <t>Não ultrapassar a faixa de limites abaixo, caso tenha duvida sobre o tipo da obra, realizar consulta no ACORDÃO 2622/2013-TCU ou pedir orientações pra alguem da GIDUR.</t>
  </si>
  <si>
    <r>
      <t xml:space="preserve"> </t>
    </r>
    <r>
      <rPr>
        <sz val="11"/>
        <color indexed="8"/>
        <rFont val="Arial"/>
        <family val="2"/>
      </rPr>
      <t>Para o tipo de obra “Construção de Edifícios”:</t>
    </r>
  </si>
  <si>
    <t>Para o tipo de obra “Construção de Redes de Abastecimento de Água, Coleta de Esgoto e Construções Correlatas”:</t>
  </si>
  <si>
    <t>2.0</t>
  </si>
  <si>
    <t>BENEFÍCIO</t>
  </si>
  <si>
    <t>PARCELA DO BDI</t>
  </si>
  <si>
    <t>1 Quartil</t>
  </si>
  <si>
    <t>Médio</t>
  </si>
  <si>
    <t>3 Quartil</t>
  </si>
  <si>
    <t>2.1</t>
  </si>
  <si>
    <t>Lucro</t>
  </si>
  <si>
    <t>3.0</t>
  </si>
  <si>
    <t>TRIBUTOS</t>
  </si>
  <si>
    <t>3.1</t>
  </si>
  <si>
    <t>ISS (Observar Percentual da Localidade)</t>
  </si>
  <si>
    <t>3.2</t>
  </si>
  <si>
    <t>PIS</t>
  </si>
  <si>
    <t>3.3</t>
  </si>
  <si>
    <t>COFINS</t>
  </si>
  <si>
    <t>PIS, COFINS e ISSQN</t>
  </si>
  <si>
    <t>Conforme legislação específica</t>
  </si>
  <si>
    <t>3.4</t>
  </si>
  <si>
    <t>CPRB (CONTRIBUIÇÃO PREVIDENCIÁRIA SOBRE A RECEITA BRUTA)</t>
  </si>
  <si>
    <r>
      <t xml:space="preserve"> </t>
    </r>
    <r>
      <rPr>
        <sz val="11"/>
        <color indexed="8"/>
        <rFont val="Arial"/>
        <family val="2"/>
      </rPr>
      <t>Para o tipo de obra “Construção de Rodovias e Ferrovias”:</t>
    </r>
  </si>
  <si>
    <t>Para “Fornecimento de Materiais e Equipamentos”:</t>
  </si>
  <si>
    <t>BDI=</t>
  </si>
  <si>
    <t>((1+AC+S+R+G))*(1+DF)*(1+L))/((1-I) )-1)</t>
  </si>
  <si>
    <t>NOTAS:</t>
  </si>
  <si>
    <t>1 - A fórmula proposta pela EMAP para cálculo do BDI, acima utilizada, segue o Acórdão 2622/2013-TCU/Plenário;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</si>
  <si>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</si>
  <si>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</si>
  <si>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</si>
  <si>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</si>
  <si>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</si>
  <si>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ADMINISTRAÇÃO CENTRAL</t>
  </si>
  <si>
    <t>DESPESAS FINANCEIRAS</t>
  </si>
  <si>
    <t>TOTAL</t>
  </si>
  <si>
    <t xml:space="preserve"> 1.1.1 </t>
  </si>
  <si>
    <t xml:space="preserve"> 1.1.2</t>
  </si>
  <si>
    <t xml:space="preserve"> 1.1.3</t>
  </si>
  <si>
    <t xml:space="preserve"> 1.1.4</t>
  </si>
  <si>
    <t xml:space="preserve"> 1.1.2 </t>
  </si>
  <si>
    <t xml:space="preserve"> 1.1.3 </t>
  </si>
  <si>
    <t xml:space="preserve"> 1.1.4 </t>
  </si>
  <si>
    <t xml:space="preserve"> 3.1</t>
  </si>
  <si>
    <t>PROJETO:</t>
  </si>
  <si>
    <t>SERVIÇOS</t>
  </si>
  <si>
    <t>UNID.</t>
  </si>
  <si>
    <t>QUANT.</t>
  </si>
  <si>
    <t>P.UNIT.</t>
  </si>
  <si>
    <t>P.TOTAL</t>
  </si>
  <si>
    <t>FONTE / CÓDIGO</t>
  </si>
  <si>
    <t xml:space="preserve">SINAPI/ 73960/001 </t>
  </si>
  <si>
    <t>SINAPI/ 98459</t>
  </si>
  <si>
    <t xml:space="preserve">Próprio/ CPU-09-PROPRIA1 </t>
  </si>
  <si>
    <t xml:space="preserve">SINAPI/  84084 </t>
  </si>
  <si>
    <t xml:space="preserve"> 94967 </t>
  </si>
  <si>
    <t>CONCRETO FCK = 40MPA, TRAÇO 1:1,6:1,9 (CIMENTO/ AREIA MÉDIA/ BRITA 1)  - PREPARO MECÂNICO COM BETONEIRA 400 L. AF_07/2016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</si>
  <si>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</si>
  <si>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</si>
  <si>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</si>
  <si>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</si>
  <si>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</si>
  <si>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</si>
  <si>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</si>
  <si>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</si>
  <si>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</si>
  <si>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</si>
  <si>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00004721 </t>
  </si>
  <si>
    <t>PEDRA BRITADA N. 1 (9,5 a 19 MM) POSTO PEDREIRA/FORNECEDOR, SEM FRETE</t>
  </si>
  <si>
    <t>Equipamentos</t>
  </si>
  <si>
    <t>Serviços</t>
  </si>
  <si>
    <t>TOTAL DA OBRA/DESEMBOLSO MENSAL</t>
  </si>
  <si>
    <t>TOTAL SEM BDI=</t>
  </si>
  <si>
    <t>TOTAL=</t>
  </si>
  <si>
    <t>RESUMO</t>
  </si>
  <si>
    <t>TOTAL COM BDI SERVIÇO(31,41%)</t>
  </si>
  <si>
    <t>OBSERVAÇÕES:</t>
  </si>
  <si>
    <t xml:space="preserve">1 - </t>
  </si>
  <si>
    <t xml:space="preserve">2 - </t>
  </si>
  <si>
    <t xml:space="preserve">3 - </t>
  </si>
  <si>
    <t xml:space="preserve"> 1.0 </t>
  </si>
  <si>
    <t xml:space="preserve"> 3 .0</t>
  </si>
  <si>
    <t>INSTAL/LIGACAO PROVISORIA ELETRICA BAIXA TENSAO P/CANT OBRA - OBRA,M3-CHAVE 100A CARGA 3KWH,20CV EXCL FORN MEDIDOR</t>
  </si>
  <si>
    <t xml:space="preserve">Próprio/  CPU-17-PRÓPRIA_4 </t>
  </si>
  <si>
    <t>ARMACAO EM TELA DE ACO SOLDADA NERVURADA Q-92, ACO CA-60, 4,2MM, MALHA 15X15CM</t>
  </si>
  <si>
    <t>SINAPI/  85662</t>
  </si>
  <si>
    <t>SINAPI/  92270</t>
  </si>
  <si>
    <t>SINAPI/ 94967</t>
  </si>
  <si>
    <t>SINAPI/  73806/001</t>
  </si>
  <si>
    <t xml:space="preserve"> CPU-17-PROPRIA_4 </t>
  </si>
  <si>
    <t>MES</t>
  </si>
  <si>
    <t xml:space="preserve"> 85662 </t>
  </si>
  <si>
    <t>2.6</t>
  </si>
  <si>
    <t>TOTAL =</t>
  </si>
  <si>
    <t>2.3</t>
  </si>
  <si>
    <t>2.4</t>
  </si>
  <si>
    <t>2.5</t>
  </si>
  <si>
    <t>2.7</t>
  </si>
  <si>
    <t>REPARO/COLAGEM DE ESTRUTURAS DE CONCRETO COM ADESIVO ESTRUTURAL A BASE DE EPOXI, E=2 MM</t>
  </si>
  <si>
    <t xml:space="preserve"> 83736 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</si>
  <si>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</si>
  <si>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</si>
  <si>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</si>
  <si>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</si>
  <si>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00000156 </t>
  </si>
  <si>
    <t>ADESIVO ESTRUTURAL A BASE DE RESINA EPOXI, BICOMPONENTE, FLUIDO</t>
  </si>
  <si>
    <t>SINAPI/ 83736</t>
  </si>
  <si>
    <t xml:space="preserve"> 00010776 </t>
  </si>
  <si>
    <t>LOCACAO DE CONTAINER 2,30  X  6,00 M, ALT. 2,50 M, PARA ESCRITORIO, SEM DIVISORIAS INTERNAS E SEM SANITARIO</t>
  </si>
  <si>
    <t>Composições Auxiliares</t>
  </si>
  <si>
    <t xml:space="preserve"> 88236 </t>
  </si>
  <si>
    <t>FERRAMENTAS (ENCARGOS COMPLEMENTARES) - HORISTA</t>
  </si>
  <si>
    <t xml:space="preserve"> 88237 </t>
  </si>
  <si>
    <t>EPI (ENCARGOS COMPLEMENTARES) - HORISTA</t>
  </si>
  <si>
    <t xml:space="preserve"> 95309 </t>
  </si>
  <si>
    <t>CURSO DE CAPACITAÇÃO PARA AJUDANTE DE CARPINTEIRO (ENCARGOS COMPLEMENTARES) - HORISTA</t>
  </si>
  <si>
    <t xml:space="preserve"> 00037370 </t>
  </si>
  <si>
    <t>ALIMENTACAO - HORISTA (COLETADO CAIXA)</t>
  </si>
  <si>
    <t xml:space="preserve"> 00006117 </t>
  </si>
  <si>
    <t>CARPINTEIRO AUXILIAR</t>
  </si>
  <si>
    <t>Mão de Obra</t>
  </si>
  <si>
    <t xml:space="preserve"> 00037372 </t>
  </si>
  <si>
    <t>EXAMES - HORISTA (COLETADO CAIXA)</t>
  </si>
  <si>
    <t xml:space="preserve"> 00037373 </t>
  </si>
  <si>
    <t>SEGURO - HORISTA (COLETADO CAIXA)</t>
  </si>
  <si>
    <t>Taxas</t>
  </si>
  <si>
    <t xml:space="preserve"> 00037371 </t>
  </si>
  <si>
    <t>TRANSPORTE - HORISTA (COLETADO CAIXA)</t>
  </si>
  <si>
    <t xml:space="preserve"> 95313 </t>
  </si>
  <si>
    <t>CURSO DE CAPACITAÇÃO PARA AJUDANTE ESPECIALIZADO (ENCARGOS COMPLEMENTARES) - HORISTA</t>
  </si>
  <si>
    <t xml:space="preserve"> 00000242 </t>
  </si>
  <si>
    <t>AJUDANTE ESPECIALIZADO</t>
  </si>
  <si>
    <t xml:space="preserve"> 95392 </t>
  </si>
  <si>
    <t>CURSO DE CAPACITAÇÃO PARA ALMOXARIFE (ENCARGOS COMPLEMENTARES) - HORISTA</t>
  </si>
  <si>
    <t xml:space="preserve"> 00000253 </t>
  </si>
  <si>
    <t>ALMOXARIFE</t>
  </si>
  <si>
    <t xml:space="preserve"> 95314 </t>
  </si>
  <si>
    <t>CURSO DE CAPACITAÇÃO PARA ARMADOR (ENCARGOS COMPLEMENTARES) - HORISTA</t>
  </si>
  <si>
    <t xml:space="preserve"> 00000378 </t>
  </si>
  <si>
    <t>ARMADOR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</si>
  <si>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</si>
  <si>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</si>
  <si>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</si>
  <si>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</si>
  <si>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</si>
  <si>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</si>
  <si>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</si>
  <si>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</si>
  <si>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</si>
  <si>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</si>
  <si>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</si>
  <si>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</si>
  <si>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KW/H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</si>
  <si>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</si>
  <si>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</si>
  <si>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</si>
  <si>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</si>
  <si>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95332 </t>
  </si>
  <si>
    <t>CURSO DE CAPACITAÇÃO PARA ELETRICISTA (ENCARGOS COMPLEMENTARES) - HORISTA</t>
  </si>
  <si>
    <t xml:space="preserve"> 00002436 </t>
  </si>
  <si>
    <t>ELETRICISTA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</si>
  <si>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</si>
  <si>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</si>
  <si>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</si>
  <si>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</t>
  </si>
  <si>
    <t xml:space="preserve"> 95338 </t>
  </si>
  <si>
    <t>CURSO DE CAPACITAÇÃO PARA IMPERMEABILIZADOR (ENCARGOS COMPLEMENTARES) - HORISTA</t>
  </si>
  <si>
    <t xml:space="preserve"> 00012873 </t>
  </si>
  <si>
    <t>IMPERMEABILIZADOR</t>
  </si>
  <si>
    <t xml:space="preserve"> 95405 </t>
  </si>
  <si>
    <t>CURSO DE CAPACITAÇÃO PARA MESTRE DE OBRAS (ENCARGOS COMPLEMENTARES) - HORISTA</t>
  </si>
  <si>
    <t xml:space="preserve"> 00004069 </t>
  </si>
  <si>
    <t>MESTRE DE OBRAS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</si>
  <si>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</si>
  <si>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</si>
  <si>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</si>
  <si>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ESTACIONARIA/MISTURADOR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</si>
  <si>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</si>
  <si>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</si>
  <si>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</si>
  <si>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</si>
  <si>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95378 </t>
  </si>
  <si>
    <t>CURSO DE CAPACITAÇÃO PARA SERVENTE (ENCARGOS COMPLEMENTARES) - HORISTA</t>
  </si>
  <si>
    <t xml:space="preserve"> 00006111 </t>
  </si>
  <si>
    <t>SERVENTE DE OBRAS</t>
  </si>
  <si>
    <t xml:space="preserve"> 95388 </t>
  </si>
  <si>
    <t>CURSO DE CAPACITAÇÃO PARA VIGIA NOTURNO (ENCARGOS COMPLEMENTARES) - HORISTA</t>
  </si>
  <si>
    <t xml:space="preserve"> 00041776 </t>
  </si>
  <si>
    <t>VIGIA NOTURNO, HORA EFETIVAMENTE TRABALHADA DE 22 H AS 5 H (COM ADICIONAL NOTURNO)</t>
  </si>
  <si>
    <t xml:space="preserve"> 00036150 </t>
  </si>
  <si>
    <t>AVENTAL DE SEGURANCA DE RASPA DE COURO 1,00 X 0,60 M</t>
  </si>
  <si>
    <t xml:space="preserve"> 00012893 </t>
  </si>
  <si>
    <t>BOTA DE SEGURANCA COM BIQUEIRA DE ACO E COLARINHO ACOLCHOADO</t>
  </si>
  <si>
    <t>PAR</t>
  </si>
  <si>
    <t xml:space="preserve"> 00012892 </t>
  </si>
  <si>
    <t>LUVA RASPA DE COURO, CANO CURTO (PUNHO *7* CM)</t>
  </si>
  <si>
    <t xml:space="preserve"> 00036146 </t>
  </si>
  <si>
    <t>PROTETOR SOLAR FPS 30, EMBALAGEM 2 LITROS</t>
  </si>
  <si>
    <t xml:space="preserve"> 00036144 </t>
  </si>
  <si>
    <t>RESPIRADOR DESCARTAVEL SEM VALVULA DE EXALACAO, PFF 1</t>
  </si>
  <si>
    <t xml:space="preserve"> 00036153 </t>
  </si>
  <si>
    <t>TALABARTE DE SEGURANCA, 2 MOSQUETOES TRAVA DUPLA *53* MM DE ABERTURA, COM ABSORVEDOR DE ENERGIA</t>
  </si>
  <si>
    <t xml:space="preserve"> 00036149 </t>
  </si>
  <si>
    <t>TRAVA-QUEDAS EM ACO PARA CORDA DE 12 MM, EXTENSOR DE 25 X 300 MM, COM MOSQUETAO TIPO GANCHO TRAVA DUPLA</t>
  </si>
  <si>
    <t xml:space="preserve"> 00000010 </t>
  </si>
  <si>
    <t>BALDE PLASTICO CAPACIDADE *10* L</t>
  </si>
  <si>
    <t xml:space="preserve"> 00038399 </t>
  </si>
  <si>
    <t>BOLSA DE LONA PARA FERRAMENTAS *50 X 35 X 25* CM</t>
  </si>
  <si>
    <t xml:space="preserve"> 00002711 </t>
  </si>
  <si>
    <t>CARRINHO DE MAO DE ACO CAPACIDADE 50 A 60 L, PNEU COM CAMARA</t>
  </si>
  <si>
    <t xml:space="preserve"> 00038476 </t>
  </si>
  <si>
    <t>ESCADA DUPLA DE ABRIR EM ALUMINIO, MODELO PINTOR, 8 DEGRAUS</t>
  </si>
  <si>
    <t xml:space="preserve"> 00038477 </t>
  </si>
  <si>
    <t>ESCADA EXTENSIVEL EM ALUMINIO COM 6,00 M ESTENDIDA</t>
  </si>
  <si>
    <t xml:space="preserve"> 00011359 </t>
  </si>
  <si>
    <t>ESMERILHADEIRA ANGULAR ELETRICA, DIAMETRO DO DISCO 7 '' (180 MM), ROTACAO 8500 RPM, POTENCIA 2400 W</t>
  </si>
  <si>
    <t xml:space="preserve"> 00012815 </t>
  </si>
  <si>
    <t>FITA CREPE ROLO DE 25 MM X 50 M</t>
  </si>
  <si>
    <t xml:space="preserve"> 00038412 </t>
  </si>
  <si>
    <t>INVERSOR DE SOLDA MONOFASICO DE 160 A, POTENCIA DE 5400 W, TENSAO DE 220 V, TURBO VENTILADO, PROTECAO POR FUSIVEL TERMICO, PARA ELETRODOS DE 2,0 A 4,0 MM</t>
  </si>
  <si>
    <t xml:space="preserve"> 00038382 </t>
  </si>
  <si>
    <t>LINHA DE PEDREIRO LISA 100 M</t>
  </si>
  <si>
    <t xml:space="preserve"> 00038413 </t>
  </si>
  <si>
    <t>LIXADEIRA ELETRICA ANGULAR, PARA DISCO DE 7 " (180 MM), POTENCIA DE 2.200 W, *5.000* RPM, 220 V</t>
  </si>
  <si>
    <t xml:space="preserve"> 00025966 </t>
  </si>
  <si>
    <t>REDUTOR TIPO THINNER PARA ACABAMENTO</t>
  </si>
  <si>
    <t>L</t>
  </si>
  <si>
    <t xml:space="preserve"> 00038393 </t>
  </si>
  <si>
    <t>ROLO DE ESPUMA POLIESTER 23 CM (SEM CABO)</t>
  </si>
  <si>
    <t xml:space="preserve"> 00038390 </t>
  </si>
  <si>
    <t>ROLO DE LA DE CARNEIRO 23 CM (SEM CABO)</t>
  </si>
  <si>
    <t xml:space="preserve"> 00038396 </t>
  </si>
  <si>
    <t>SELADOR HORIZONTAL PARA FITA DE ACO 1 "</t>
  </si>
  <si>
    <t xml:space="preserve"> 88297 </t>
  </si>
  <si>
    <t>OPERADOR DE MÁQUINAS E EQUIPAMENTOS COM ENCARGOS COMPLEMENTARES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</si>
  <si>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</si>
  <si>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</si>
  <si>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</si>
  <si>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</si>
  <si>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</si>
  <si>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</si>
  <si>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</si>
  <si>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</si>
  <si>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</si>
  <si>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</si>
  <si>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CPU-09-PROPRIA </t>
  </si>
  <si>
    <t>2.2</t>
  </si>
  <si>
    <t xml:space="preserve"> E9521 </t>
  </si>
  <si>
    <t>SICRO3</t>
  </si>
  <si>
    <t>Grupo gerador - 2,5/3 kVA</t>
  </si>
  <si>
    <t>2.8</t>
  </si>
  <si>
    <t>RETIRADA DAS DEFENSAS ANTIGAS</t>
  </si>
  <si>
    <t>INSTALAÇÃO DAS NOVAS DEFENSAS</t>
  </si>
  <si>
    <t>VALOR DO BDI=</t>
  </si>
  <si>
    <t>C-1</t>
  </si>
  <si>
    <t>C-2</t>
  </si>
  <si>
    <t>C-3</t>
  </si>
  <si>
    <t>C-4</t>
  </si>
  <si>
    <t>C-5</t>
  </si>
  <si>
    <t xml:space="preserve"> 2.2 </t>
  </si>
  <si>
    <t xml:space="preserve"> 2.3 </t>
  </si>
  <si>
    <t xml:space="preserve"> 2.4 </t>
  </si>
  <si>
    <t xml:space="preserve"> 2.5 </t>
  </si>
  <si>
    <t xml:space="preserve"> 2.6 </t>
  </si>
  <si>
    <t xml:space="preserve"> 2.7 </t>
  </si>
  <si>
    <t xml:space="preserve"> 2.1</t>
  </si>
  <si>
    <t xml:space="preserve"> 2.8</t>
  </si>
  <si>
    <t>WC QUÍMICO C/ LIMPEZA DIÁRIA E DUAS SUCÇÕES SEMANAIS</t>
  </si>
  <si>
    <t xml:space="preserve">TAXA DO CREA PARA EMISSÃO DE ART PARA OBRA OU SERVIÇO </t>
  </si>
  <si>
    <t xml:space="preserve"> 1.1.5</t>
  </si>
  <si>
    <t>COTAÇÃO</t>
  </si>
  <si>
    <t>TAXA</t>
  </si>
  <si>
    <t>C-2/COTAÇÃO</t>
  </si>
  <si>
    <t>C-3/COTAÇÃO</t>
  </si>
  <si>
    <t>C-4/COTAÇÃO</t>
  </si>
  <si>
    <t xml:space="preserve"> SUBSTITUIÇÃO DE DEFENSAS MARÍTIMAS (LOTE 2), DO BERÇO 100 NO PORTO DO ITAQUI EM SÃO LUÍS – MA</t>
  </si>
  <si>
    <t>MODELO DE PLANILHA DE BONIFICAÇÃO E DESPESAS INDIRETAS - BDI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</si>
  <si>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</si>
  <si>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</si>
  <si>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</si>
  <si>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</si>
  <si>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</si>
  <si>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</si>
  <si>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</si>
  <si>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5.1</t>
  </si>
  <si>
    <t>5.2</t>
  </si>
  <si>
    <t>5.3</t>
  </si>
  <si>
    <t>5.4</t>
  </si>
  <si>
    <t>CPRB</t>
  </si>
  <si>
    <t>(((1+(AC+S+R+G))*(1+DF)*(1+L))/((1-I) )-1)*100</t>
  </si>
  <si>
    <t>1 - A fórmula proposta pela EMAP para cálculo do BDI, acima utilizada, segue o Acórdão 2369/2011-TCU/Plenário;</t>
  </si>
  <si>
    <t>MODELO DE PLANILHA DE ENCARGOS SOCIAIS</t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</si>
  <si>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</si>
  <si>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</si>
  <si>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</si>
  <si>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</si>
  <si>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</si>
  <si>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</si>
  <si>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</si>
  <si>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</si>
  <si>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</si>
  <si>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</si>
  <si>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</si>
  <si>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</si>
  <si>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</si>
  <si>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</si>
  <si>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</si>
  <si>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</si>
  <si>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</si>
  <si>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</si>
  <si>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</si>
  <si>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</si>
  <si>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</si>
  <si>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</si>
  <si>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</si>
  <si>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</si>
  <si>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</si>
  <si>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</si>
  <si>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</si>
  <si>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</si>
  <si>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</si>
  <si>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</si>
  <si>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</si>
  <si>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</si>
  <si>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</si>
  <si>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</si>
  <si>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</si>
  <si>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</si>
  <si>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</si>
  <si>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</si>
  <si>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</si>
  <si>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</si>
  <si>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</si>
  <si>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</si>
  <si>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</si>
  <si>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</si>
  <si>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</si>
  <si>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</si>
  <si>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</si>
  <si>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</si>
  <si>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</si>
  <si>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</si>
  <si>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</si>
  <si>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</si>
  <si>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</si>
  <si>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</si>
  <si>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</si>
  <si>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</si>
  <si>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</si>
  <si>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</si>
  <si>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</si>
  <si>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</si>
  <si>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</si>
  <si>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</si>
  <si>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</si>
  <si>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</si>
  <si>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MODELO DE PLANILHA DE COMPOSIÇÃO DE CUSTOS UNITÁRIOS</t>
  </si>
  <si>
    <t>xxxxxxxxxxxxxxxxxxxxxxxxxxxxxxxxxxxxxxxxxxxxxxxxxxxx</t>
  </si>
  <si>
    <t>MÃO DE OBRA</t>
  </si>
  <si>
    <t>1.1.1</t>
  </si>
  <si>
    <t>YYYYYYY</t>
  </si>
  <si>
    <t>1.1.2</t>
  </si>
  <si>
    <t>ZZZZZZZ</t>
  </si>
  <si>
    <t>SUBTOTAL 1</t>
  </si>
  <si>
    <t>Encargo Social</t>
  </si>
  <si>
    <t>1.2.1</t>
  </si>
  <si>
    <t>1.2.2</t>
  </si>
  <si>
    <t>SUBTOTAL 2</t>
  </si>
  <si>
    <t>Encargo Comlementar</t>
  </si>
  <si>
    <t>1.3.1</t>
  </si>
  <si>
    <t>SUBTOTAL 3</t>
  </si>
  <si>
    <t>EQUIPAMENTOS</t>
  </si>
  <si>
    <t>SUBTOTAL 4</t>
  </si>
  <si>
    <t>MATERIAIS DE APLICAÇÃO</t>
  </si>
  <si>
    <t>SUBTOTAL 5</t>
  </si>
  <si>
    <t>SUB.1 + SUB.2 + SUB3 + SUB.4 +SUB.5</t>
  </si>
  <si>
    <t>BDI %</t>
  </si>
  <si>
    <t xml:space="preserve">CONTRATAÇÃO DE EMPRESA ESPECIALIZADA PARA FORNECIMENTO DE SISTEMA DE DEFENSAS MARÍTIMAS (LOTE 1) E SUBSTITUIÇÃO DE DEFENSAS MARÍTIMAS (LOTE 2), DO BERÇO 100 NO PORTO DO ITAQUI EM SÃO LUÍS – MA </t>
  </si>
  <si>
    <t>2019.16-PO-GER-1200-002-R00</t>
  </si>
  <si>
    <t>2019.16-BD-GER-1200-002-R00</t>
  </si>
  <si>
    <t>2019.16-CR-GER-1200-002-R00</t>
  </si>
  <si>
    <t xml:space="preserve"> PLANILHA DE SERVIÇOS E PREÇOS DE OBRAS - DATA BASE JULHO/19</t>
  </si>
  <si>
    <t xml:space="preserve"> PLANILHA DE SERVIÇOS E PREÇOS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</si>
</sst>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_(&quot;R$ &quot;* #,##0.00_);_(&quot;R$ &quot;* \(#,##0.00\);_(&quot;R$ &quot;* &quot;-&quot;??_);_(@_)"/>
    <numFmt numFmtId="167" formatCode="0.000"/>
    <numFmt numFmtId="168" formatCode="_(* #,##0.00_);_(* \(#,##0.00\);_(* &quot;-&quot;??_);_(@_)"/>
    <numFmt numFmtId="169" formatCode="#,##0.00\ ;&quot; (&quot;#,##0.00\);&quot; -&quot;#\ ;@\ "/>
    <numFmt numFmtId="170" formatCode="_([$€]* #,##0.00_);_([$€]* \(#,##0.00\);_([$€]* &quot;-&quot;??_);_(@_)"/>
    <numFmt numFmtId="171" formatCode="_(&quot;R$&quot;* #,##0.00_);_(&quot;R$&quot;* \(#,##0.00\);_(&quot;R$&quot;* &quot;-&quot;??_);_(@_)"/>
    <numFmt numFmtId="172" formatCode="&quot;R$&quot;\ #,##0.00"/>
    <numFmt numFmtId="173" formatCode="0.0000%"/>
    <numFmt numFmtId="174" formatCode="0.00000%"/>
    <numFmt numFmtId="175" formatCode="0.0%"/>
  </numFmts>
  <fonts count="7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20"/>
      <color theme="3"/>
      <name val="Calibri"/>
      <family val="2"/>
    </font>
    <font>
      <sz val="16"/>
      <color theme="3"/>
      <name val="Calibri"/>
      <family val="2"/>
    </font>
    <font>
      <b/>
      <sz val="48"/>
      <color theme="3"/>
      <name val="Calibri"/>
      <family val="2"/>
    </font>
    <font>
      <sz val="10"/>
      <name val="Arial"/>
      <family val="2"/>
    </font>
    <font>
      <b/>
      <sz val="26"/>
      <color theme="3"/>
      <name val="Calibri"/>
      <family val="2"/>
    </font>
    <font>
      <b/>
      <sz val="16"/>
      <color theme="3"/>
      <name val="Calibri"/>
      <family val="2"/>
    </font>
    <font>
      <sz val="18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6"/>
      <name val="Calibri"/>
      <family val="2"/>
      <scheme val="minor"/>
    </font>
    <font>
      <b/>
      <sz val="24"/>
      <name val="Calibri"/>
      <family val="2"/>
      <scheme val="minor"/>
    </font>
    <font>
      <sz val="16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3"/>
      <name val="Calibri"/>
      <family val="2"/>
    </font>
    <font>
      <b/>
      <sz val="9"/>
      <color theme="3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3"/>
      <name val="Calibri"/>
      <family val="2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7"/>
      <color indexed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sz val="12"/>
      <color theme="3"/>
      <name val="Calibri"/>
      <family val="2"/>
    </font>
    <font>
      <b/>
      <sz val="10"/>
      <color theme="3"/>
      <name val="Calibri"/>
      <family val="2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36"/>
      <color theme="3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8"/>
      <name val="Times New Roman"/>
      <family val="1"/>
    </font>
    <font>
      <b/>
      <sz val="11"/>
      <color indexed="8"/>
      <name val="Calibri"/>
      <family val="2"/>
    </font>
    <font>
      <b/>
      <sz val="16"/>
      <name val="Arial"/>
      <family val="2"/>
    </font>
    <font>
      <b/>
      <sz val="18"/>
      <name val="Calibri"/>
      <family val="2"/>
      <scheme val="minor"/>
    </font>
    <font>
      <b/>
      <i/>
      <sz val="16"/>
      <color theme="1" tint="0.499984740745262"/>
      <name val="Arial Narrow"/>
      <family val="2"/>
    </font>
    <font>
      <b/>
      <sz val="22"/>
      <color theme="0"/>
      <name val="Calibri"/>
      <family val="2"/>
      <scheme val="minor"/>
    </font>
    <font>
      <b/>
      <i/>
      <sz val="16"/>
      <color theme="0"/>
      <name val="Arial Narrow"/>
      <family val="2"/>
    </font>
    <font>
      <b/>
      <sz val="2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rgb="FF000000"/>
      <name val="Calibri"/>
      <family val="2"/>
    </font>
    <font>
      <b/>
      <sz val="11"/>
      <color rgb="FF000000"/>
      <name val="Arial"/>
      <family val="1"/>
    </font>
    <font>
      <b/>
      <sz val="9"/>
      <color rgb="FF000000"/>
      <name val="Calibri"/>
      <family val="2"/>
      <scheme val="minor"/>
    </font>
    <font>
      <sz val="8"/>
      <color theme="3"/>
      <name val="Calibri"/>
      <family val="2"/>
    </font>
    <font>
      <sz val="1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0000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auto="1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 style="thick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rgb="FFCCCCCC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/>
      <right/>
      <top/>
      <bottom style="thick">
        <color rgb="FF000000"/>
      </bottom>
      <diagonal/>
    </border>
  </borders>
  <cellStyleXfs count="62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6" fillId="0" borderId="0"/>
    <xf numFmtId="0" fontId="16" fillId="0" borderId="0"/>
    <xf numFmtId="0" fontId="21" fillId="0" borderId="0"/>
    <xf numFmtId="0" fontId="7" fillId="0" borderId="0"/>
    <xf numFmtId="167" fontId="21" fillId="0" borderId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Alignment="0" applyProtection="0"/>
    <xf numFmtId="0" fontId="16" fillId="0" borderId="0"/>
    <xf numFmtId="0" fontId="21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168" fontId="2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169" fontId="21" fillId="0" borderId="0" applyFill="0" applyBorder="0" applyAlignment="0" applyProtection="0"/>
    <xf numFmtId="44" fontId="62" fillId="0" borderId="0" applyFont="0" applyFill="0" applyBorder="0" applyAlignment="0" applyProtection="0"/>
    <xf numFmtId="168" fontId="56" fillId="0" borderId="0"/>
    <xf numFmtId="0" fontId="21" fillId="0" borderId="0"/>
    <xf numFmtId="170" fontId="21" fillId="0" borderId="0" applyFont="0" applyFill="0" applyBorder="0" applyAlignment="0" applyProtection="0"/>
    <xf numFmtId="0" fontId="64" fillId="0" borderId="0" applyNumberFormat="0" applyFill="0" applyBorder="0" applyAlignment="0" applyProtection="0"/>
    <xf numFmtId="171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/>
    <xf numFmtId="0" fontId="5" fillId="0" borderId="0"/>
    <xf numFmtId="0" fontId="21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63" fillId="13" borderId="5" applyNumberFormat="0" applyFont="0" applyBorder="0" applyAlignment="0" applyProtection="0">
      <alignment horizontal="center"/>
    </xf>
    <xf numFmtId="0" fontId="65" fillId="0" borderId="21" applyNumberFormat="0" applyFont="0" applyBorder="0" applyAlignment="0"/>
    <xf numFmtId="9" fontId="21" fillId="0" borderId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62" fillId="0" borderId="0" applyFont="0" applyFill="0" applyBorder="0" applyAlignment="0" applyProtection="0"/>
    <xf numFmtId="169" fontId="21" fillId="0" borderId="0" applyFill="0" applyBorder="0" applyAlignment="0" applyProtection="0"/>
    <xf numFmtId="169" fontId="21" fillId="0" borderId="0" applyFill="0" applyBorder="0" applyAlignment="0" applyProtection="0"/>
    <xf numFmtId="0" fontId="21" fillId="0" borderId="0" applyFont="0" applyFill="0" applyBorder="0" applyAlignment="0" applyProtection="0"/>
    <xf numFmtId="0" fontId="66" fillId="0" borderId="22" applyNumberFormat="0" applyFill="0" applyAlignment="0" applyProtection="0"/>
    <xf numFmtId="168" fontId="2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5" fillId="0" borderId="0"/>
    <xf numFmtId="0" fontId="5" fillId="0" borderId="0"/>
    <xf numFmtId="0" fontId="21" fillId="0" borderId="0"/>
    <xf numFmtId="171" fontId="5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9">
    <xf numFmtId="0" fontId="0" fillId="0" borderId="0" xfId="0"/>
    <xf numFmtId="0" fontId="9" fillId="4" borderId="2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right" vertical="top" wrapText="1"/>
    </xf>
    <xf numFmtId="0" fontId="8" fillId="7" borderId="2" xfId="0" applyFont="1" applyFill="1" applyBorder="1" applyAlignment="1">
      <alignment horizontal="right" vertical="top" wrapText="1"/>
    </xf>
    <xf numFmtId="0" fontId="8" fillId="7" borderId="2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center" vertical="top" wrapText="1"/>
    </xf>
    <xf numFmtId="165" fontId="11" fillId="5" borderId="2" xfId="0" applyNumberFormat="1" applyFont="1" applyFill="1" applyBorder="1" applyAlignment="1">
      <alignment horizontal="right" vertical="top" wrapText="1"/>
    </xf>
    <xf numFmtId="4" fontId="11" fillId="5" borderId="2" xfId="0" applyNumberFormat="1" applyFont="1" applyFill="1" applyBorder="1" applyAlignment="1">
      <alignment horizontal="right" vertical="top" wrapText="1"/>
    </xf>
    <xf numFmtId="0" fontId="12" fillId="2" borderId="2" xfId="0" applyFont="1" applyFill="1" applyBorder="1" applyAlignment="1">
      <alignment horizontal="right" vertical="top" wrapText="1"/>
    </xf>
    <xf numFmtId="0" fontId="12" fillId="2" borderId="2" xfId="0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4" fontId="12" fillId="2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center" vertical="top" wrapText="1"/>
    </xf>
    <xf numFmtId="165" fontId="12" fillId="3" borderId="2" xfId="0" applyNumberFormat="1" applyFont="1" applyFill="1" applyBorder="1" applyAlignment="1">
      <alignment horizontal="right" vertical="top" wrapText="1"/>
    </xf>
    <xf numFmtId="4" fontId="12" fillId="3" borderId="2" xfId="0" applyNumberFormat="1" applyFont="1" applyFill="1" applyBorder="1" applyAlignment="1">
      <alignment horizontal="right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right" vertical="top" wrapText="1"/>
    </xf>
    <xf numFmtId="0" fontId="11" fillId="6" borderId="2" xfId="0" applyFont="1" applyFill="1" applyBorder="1" applyAlignment="1">
      <alignment horizontal="center" vertical="top" wrapText="1"/>
    </xf>
    <xf numFmtId="165" fontId="11" fillId="6" borderId="2" xfId="0" applyNumberFormat="1" applyFont="1" applyFill="1" applyBorder="1" applyAlignment="1">
      <alignment horizontal="right" vertical="top" wrapText="1"/>
    </xf>
    <xf numFmtId="4" fontId="11" fillId="6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2" fillId="7" borderId="0" xfId="0" applyFont="1" applyFill="1" applyAlignment="1">
      <alignment horizontal="center" vertical="top" wrapText="1"/>
    </xf>
    <xf numFmtId="0" fontId="12" fillId="7" borderId="0" xfId="0" applyFont="1" applyFill="1" applyAlignment="1">
      <alignment horizontal="left" vertical="top" wrapText="1"/>
    </xf>
    <xf numFmtId="0" fontId="0" fillId="8" borderId="0" xfId="0" applyFill="1" applyAlignment="1">
      <alignment vertical="center"/>
    </xf>
    <xf numFmtId="0" fontId="0" fillId="8" borderId="0" xfId="0" applyFill="1" applyAlignment="1">
      <alignment horizontal="right" vertical="center"/>
    </xf>
    <xf numFmtId="0" fontId="0" fillId="8" borderId="0" xfId="0" applyFill="1" applyBorder="1" applyAlignment="1">
      <alignment vertical="center"/>
    </xf>
    <xf numFmtId="0" fontId="18" fillId="8" borderId="0" xfId="4" applyFont="1" applyFill="1" applyBorder="1" applyAlignment="1">
      <alignment vertical="center"/>
    </xf>
    <xf numFmtId="0" fontId="20" fillId="8" borderId="0" xfId="3" applyFont="1" applyFill="1" applyBorder="1" applyAlignment="1">
      <alignment vertical="center"/>
    </xf>
    <xf numFmtId="0" fontId="18" fillId="8" borderId="0" xfId="3" applyFont="1" applyFill="1" applyBorder="1" applyAlignment="1">
      <alignment vertical="center"/>
    </xf>
    <xf numFmtId="0" fontId="23" fillId="8" borderId="0" xfId="3" applyFont="1" applyFill="1" applyBorder="1" applyAlignment="1">
      <alignment horizontal="left" vertical="center"/>
    </xf>
    <xf numFmtId="0" fontId="23" fillId="8" borderId="0" xfId="3" applyFont="1" applyFill="1" applyBorder="1" applyAlignment="1">
      <alignment horizontal="right" vertical="center"/>
    </xf>
    <xf numFmtId="17" fontId="24" fillId="8" borderId="0" xfId="3" applyNumberFormat="1" applyFont="1" applyFill="1" applyBorder="1" applyAlignment="1">
      <alignment horizontal="left" vertical="center"/>
    </xf>
    <xf numFmtId="0" fontId="26" fillId="8" borderId="0" xfId="3" applyFont="1" applyFill="1" applyBorder="1" applyAlignment="1">
      <alignment horizontal="right" vertical="center"/>
    </xf>
    <xf numFmtId="0" fontId="27" fillId="8" borderId="0" xfId="0" applyFont="1" applyFill="1" applyBorder="1" applyAlignment="1">
      <alignment vertical="center"/>
    </xf>
    <xf numFmtId="0" fontId="29" fillId="10" borderId="0" xfId="6" applyFont="1" applyFill="1" applyAlignment="1">
      <alignment vertical="center"/>
    </xf>
    <xf numFmtId="0" fontId="30" fillId="11" borderId="4" xfId="0" applyFont="1" applyFill="1" applyBorder="1" applyAlignment="1">
      <alignment horizontal="center" vertical="center" wrapText="1"/>
    </xf>
    <xf numFmtId="0" fontId="16" fillId="10" borderId="0" xfId="6" applyFont="1" applyFill="1" applyAlignment="1">
      <alignment vertical="center"/>
    </xf>
    <xf numFmtId="0" fontId="40" fillId="8" borderId="0" xfId="5" applyNumberFormat="1" applyFont="1" applyFill="1" applyBorder="1" applyAlignment="1">
      <alignment horizontal="left" vertical="center" wrapText="1"/>
    </xf>
    <xf numFmtId="0" fontId="27" fillId="8" borderId="0" xfId="0" applyFont="1" applyFill="1" applyBorder="1" applyAlignment="1">
      <alignment horizontal="right" vertical="center"/>
    </xf>
    <xf numFmtId="0" fontId="27" fillId="8" borderId="0" xfId="0" applyFont="1" applyFill="1" applyBorder="1" applyAlignment="1">
      <alignment horizontal="left" vertical="center"/>
    </xf>
    <xf numFmtId="0" fontId="15" fillId="8" borderId="0" xfId="0" applyFont="1" applyFill="1" applyBorder="1" applyAlignment="1">
      <alignment vertical="center"/>
    </xf>
    <xf numFmtId="0" fontId="0" fillId="8" borderId="0" xfId="0" applyFill="1" applyBorder="1" applyAlignment="1">
      <alignment horizontal="right" vertical="center"/>
    </xf>
    <xf numFmtId="0" fontId="0" fillId="8" borderId="0" xfId="0" applyFill="1" applyBorder="1" applyAlignment="1">
      <alignment horizontal="left" vertical="center"/>
    </xf>
    <xf numFmtId="0" fontId="15" fillId="8" borderId="0" xfId="0" applyFont="1" applyFill="1" applyAlignment="1">
      <alignment vertical="center"/>
    </xf>
    <xf numFmtId="0" fontId="0" fillId="8" borderId="0" xfId="0" applyFill="1" applyAlignment="1">
      <alignment horizontal="left" vertical="center"/>
    </xf>
    <xf numFmtId="0" fontId="38" fillId="8" borderId="0" xfId="3" applyFont="1" applyFill="1" applyBorder="1" applyAlignment="1">
      <alignment horizontal="left" vertical="center"/>
    </xf>
    <xf numFmtId="0" fontId="38" fillId="8" borderId="0" xfId="3" applyFont="1" applyFill="1" applyBorder="1" applyAlignment="1">
      <alignment horizontal="right" vertical="center"/>
    </xf>
    <xf numFmtId="0" fontId="37" fillId="8" borderId="0" xfId="5" applyNumberFormat="1" applyFont="1" applyFill="1" applyBorder="1" applyAlignment="1">
      <alignment horizontal="left" vertical="center" wrapText="1"/>
    </xf>
    <xf numFmtId="0" fontId="14" fillId="11" borderId="4" xfId="0" applyFont="1" applyFill="1" applyBorder="1" applyAlignment="1">
      <alignment horizontal="center" vertical="center" wrapText="1"/>
    </xf>
    <xf numFmtId="0" fontId="32" fillId="8" borderId="9" xfId="0" applyFont="1" applyFill="1" applyBorder="1" applyAlignment="1">
      <alignment horizontal="center" vertical="center" wrapText="1"/>
    </xf>
    <xf numFmtId="0" fontId="32" fillId="8" borderId="9" xfId="0" applyFont="1" applyFill="1" applyBorder="1" applyAlignment="1">
      <alignment horizontal="left" vertical="center" wrapText="1"/>
    </xf>
    <xf numFmtId="166" fontId="32" fillId="8" borderId="9" xfId="0" applyNumberFormat="1" applyFont="1" applyFill="1" applyBorder="1" applyAlignment="1">
      <alignment horizontal="right" vertical="center" wrapText="1"/>
    </xf>
    <xf numFmtId="10" fontId="32" fillId="8" borderId="9" xfId="0" applyNumberFormat="1" applyFont="1" applyFill="1" applyBorder="1" applyAlignment="1">
      <alignment horizontal="left" vertical="center" wrapText="1"/>
    </xf>
    <xf numFmtId="0" fontId="0" fillId="10" borderId="0" xfId="0" applyFill="1"/>
    <xf numFmtId="0" fontId="0" fillId="10" borderId="0" xfId="0" applyFill="1" applyBorder="1"/>
    <xf numFmtId="0" fontId="49" fillId="8" borderId="11" xfId="0" applyFont="1" applyFill="1" applyBorder="1" applyAlignment="1">
      <alignment horizontal="center" vertical="center"/>
    </xf>
    <xf numFmtId="167" fontId="49" fillId="8" borderId="11" xfId="0" applyNumberFormat="1" applyFont="1" applyFill="1" applyBorder="1" applyAlignment="1">
      <alignment horizontal="center" vertical="center"/>
    </xf>
    <xf numFmtId="0" fontId="49" fillId="8" borderId="11" xfId="0" applyFont="1" applyFill="1" applyBorder="1" applyAlignment="1">
      <alignment horizontal="right" vertical="center"/>
    </xf>
    <xf numFmtId="10" fontId="49" fillId="8" borderId="11" xfId="2" applyNumberFormat="1" applyFont="1" applyFill="1" applyBorder="1" applyAlignment="1">
      <alignment horizontal="left" vertical="center" wrapText="1"/>
    </xf>
    <xf numFmtId="0" fontId="16" fillId="10" borderId="0" xfId="10" applyFill="1"/>
    <xf numFmtId="166" fontId="50" fillId="8" borderId="0" xfId="0" applyNumberFormat="1" applyFont="1" applyFill="1" applyBorder="1" applyAlignment="1">
      <alignment horizontal="right" vertical="center" wrapText="1"/>
    </xf>
    <xf numFmtId="43" fontId="49" fillId="8" borderId="0" xfId="2" applyNumberFormat="1" applyFont="1" applyFill="1" applyBorder="1" applyAlignment="1">
      <alignment vertical="center" wrapText="1"/>
    </xf>
    <xf numFmtId="4" fontId="49" fillId="8" borderId="0" xfId="0" applyNumberFormat="1" applyFont="1" applyFill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top" wrapText="1"/>
    </xf>
    <xf numFmtId="0" fontId="52" fillId="0" borderId="15" xfId="0" applyFont="1" applyBorder="1" applyAlignment="1">
      <alignment vertical="top" wrapText="1"/>
    </xf>
    <xf numFmtId="10" fontId="52" fillId="0" borderId="16" xfId="0" applyNumberFormat="1" applyFont="1" applyBorder="1" applyAlignment="1">
      <alignment horizontal="center" vertical="top" wrapText="1"/>
    </xf>
    <xf numFmtId="0" fontId="52" fillId="0" borderId="19" xfId="0" applyFont="1" applyBorder="1" applyAlignment="1">
      <alignment horizontal="left"/>
    </xf>
    <xf numFmtId="0" fontId="46" fillId="8" borderId="0" xfId="0" applyFont="1" applyFill="1" applyBorder="1" applyAlignment="1">
      <alignment horizontal="center" vertical="center" wrapText="1"/>
    </xf>
    <xf numFmtId="166" fontId="45" fillId="8" borderId="0" xfId="0" applyNumberFormat="1" applyFont="1" applyFill="1" applyBorder="1" applyAlignment="1">
      <alignment horizontal="right" vertical="center" wrapText="1"/>
    </xf>
    <xf numFmtId="166" fontId="45" fillId="8" borderId="0" xfId="0" applyNumberFormat="1" applyFont="1" applyFill="1" applyBorder="1" applyAlignment="1">
      <alignment vertical="center" wrapText="1"/>
    </xf>
    <xf numFmtId="166" fontId="45" fillId="8" borderId="0" xfId="0" applyNumberFormat="1" applyFont="1" applyFill="1" applyBorder="1" applyAlignment="1">
      <alignment horizontal="left" vertical="center" wrapText="1"/>
    </xf>
    <xf numFmtId="10" fontId="47" fillId="8" borderId="0" xfId="2" applyNumberFormat="1" applyFont="1" applyFill="1" applyBorder="1" applyAlignment="1">
      <alignment horizontal="center" vertical="center" wrapText="1"/>
    </xf>
    <xf numFmtId="10" fontId="47" fillId="8" borderId="0" xfId="2" applyNumberFormat="1" applyFont="1" applyFill="1" applyBorder="1" applyAlignment="1">
      <alignment horizontal="right" vertical="center" wrapText="1"/>
    </xf>
    <xf numFmtId="0" fontId="51" fillId="0" borderId="12" xfId="0" applyFont="1" applyBorder="1" applyAlignment="1">
      <alignment horizontal="justify"/>
    </xf>
    <xf numFmtId="0" fontId="0" fillId="8" borderId="0" xfId="0" applyFont="1" applyFill="1" applyAlignment="1">
      <alignment vertical="center"/>
    </xf>
    <xf numFmtId="0" fontId="0" fillId="8" borderId="0" xfId="0" applyFont="1" applyFill="1" applyAlignment="1">
      <alignment horizontal="right" vertical="center"/>
    </xf>
    <xf numFmtId="0" fontId="0" fillId="8" borderId="0" xfId="0" applyFont="1" applyFill="1" applyAlignment="1">
      <alignment horizontal="left" vertical="center"/>
    </xf>
    <xf numFmtId="0" fontId="34" fillId="11" borderId="4" xfId="0" applyFont="1" applyFill="1" applyBorder="1" applyAlignment="1">
      <alignment horizontal="center" vertical="center" wrapText="1"/>
    </xf>
    <xf numFmtId="10" fontId="34" fillId="11" borderId="4" xfId="2" applyNumberFormat="1" applyFont="1" applyFill="1" applyBorder="1" applyAlignment="1">
      <alignment horizontal="center" vertical="center" wrapText="1"/>
    </xf>
    <xf numFmtId="0" fontId="54" fillId="8" borderId="0" xfId="0" applyFont="1" applyFill="1" applyAlignment="1">
      <alignment vertical="center"/>
    </xf>
    <xf numFmtId="0" fontId="55" fillId="8" borderId="0" xfId="0" applyFont="1" applyFill="1" applyAlignment="1">
      <alignment vertical="center"/>
    </xf>
    <xf numFmtId="0" fontId="54" fillId="8" borderId="0" xfId="0" applyFont="1" applyFill="1" applyAlignment="1">
      <alignment horizontal="right" vertical="center"/>
    </xf>
    <xf numFmtId="0" fontId="54" fillId="8" borderId="0" xfId="0" applyFont="1" applyFill="1" applyAlignment="1">
      <alignment horizontal="left" vertical="center"/>
    </xf>
    <xf numFmtId="0" fontId="0" fillId="8" borderId="0" xfId="0" applyFill="1" applyAlignment="1">
      <alignment vertical="center" wrapText="1"/>
    </xf>
    <xf numFmtId="0" fontId="26" fillId="8" borderId="0" xfId="3" applyFont="1" applyFill="1" applyBorder="1" applyAlignment="1">
      <alignment vertical="center"/>
    </xf>
    <xf numFmtId="0" fontId="26" fillId="8" borderId="0" xfId="3" applyFont="1" applyFill="1" applyBorder="1" applyAlignment="1">
      <alignment horizontal="center" vertical="center"/>
    </xf>
    <xf numFmtId="0" fontId="27" fillId="8" borderId="0" xfId="13" applyFont="1" applyFill="1" applyBorder="1" applyAlignment="1">
      <alignment horizontal="center" vertical="center"/>
    </xf>
    <xf numFmtId="0" fontId="26" fillId="8" borderId="0" xfId="3" applyFont="1" applyFill="1" applyBorder="1" applyAlignment="1">
      <alignment horizontal="left" vertical="center"/>
    </xf>
    <xf numFmtId="0" fontId="37" fillId="8" borderId="0" xfId="3" applyFont="1" applyFill="1" applyBorder="1" applyAlignment="1">
      <alignment horizontal="left" vertical="center"/>
    </xf>
    <xf numFmtId="0" fontId="17" fillId="8" borderId="0" xfId="3" applyFont="1" applyFill="1" applyBorder="1" applyAlignment="1">
      <alignment vertical="center"/>
    </xf>
    <xf numFmtId="0" fontId="25" fillId="8" borderId="0" xfId="3" applyFont="1" applyFill="1" applyBorder="1" applyAlignment="1">
      <alignment horizontal="center" vertical="center"/>
    </xf>
    <xf numFmtId="0" fontId="39" fillId="8" borderId="0" xfId="3" applyFont="1" applyFill="1" applyBorder="1" applyAlignment="1">
      <alignment horizontal="left" vertical="center"/>
    </xf>
    <xf numFmtId="0" fontId="17" fillId="8" borderId="0" xfId="3" applyFont="1" applyFill="1" applyBorder="1" applyAlignment="1">
      <alignment horizontal="left" vertical="center"/>
    </xf>
    <xf numFmtId="0" fontId="58" fillId="8" borderId="0" xfId="3" applyFont="1" applyFill="1" applyBorder="1" applyAlignment="1">
      <alignment horizontal="right" vertical="center"/>
    </xf>
    <xf numFmtId="166" fontId="60" fillId="11" borderId="20" xfId="13" applyNumberFormat="1" applyFont="1" applyFill="1" applyBorder="1" applyAlignment="1">
      <alignment horizontal="center" vertical="center" wrapText="1"/>
    </xf>
    <xf numFmtId="10" fontId="60" fillId="11" borderId="20" xfId="14" applyNumberFormat="1" applyFont="1" applyFill="1" applyBorder="1" applyAlignment="1">
      <alignment horizontal="center" vertical="center"/>
    </xf>
    <xf numFmtId="0" fontId="60" fillId="11" borderId="20" xfId="13" applyFont="1" applyFill="1" applyBorder="1" applyAlignment="1">
      <alignment horizontal="center" vertical="center" wrapText="1"/>
    </xf>
    <xf numFmtId="4" fontId="60" fillId="11" borderId="20" xfId="13" applyNumberFormat="1" applyFont="1" applyFill="1" applyBorder="1" applyAlignment="1">
      <alignment horizontal="center" vertical="center" wrapText="1"/>
    </xf>
    <xf numFmtId="17" fontId="37" fillId="8" borderId="0" xfId="3" applyNumberFormat="1" applyFont="1" applyFill="1" applyBorder="1" applyAlignment="1">
      <alignment horizontal="left" vertical="center"/>
    </xf>
    <xf numFmtId="10" fontId="59" fillId="12" borderId="0" xfId="13" applyNumberFormat="1" applyFont="1" applyFill="1" applyBorder="1" applyAlignment="1">
      <alignment horizontal="center" vertical="center" wrapText="1"/>
    </xf>
    <xf numFmtId="164" fontId="59" fillId="12" borderId="0" xfId="1" applyFont="1" applyFill="1" applyBorder="1" applyAlignment="1">
      <alignment horizontal="center" vertical="center" wrapText="1"/>
    </xf>
    <xf numFmtId="4" fontId="45" fillId="8" borderId="9" xfId="13" applyNumberFormat="1" applyFont="1" applyFill="1" applyBorder="1" applyAlignment="1">
      <alignment horizontal="center" vertical="center" wrapText="1"/>
    </xf>
    <xf numFmtId="10" fontId="45" fillId="8" borderId="9" xfId="14" applyNumberFormat="1" applyFont="1" applyFill="1" applyBorder="1" applyAlignment="1">
      <alignment horizontal="center" vertical="center"/>
    </xf>
    <xf numFmtId="0" fontId="59" fillId="12" borderId="0" xfId="13" applyFont="1" applyFill="1" applyBorder="1" applyAlignment="1">
      <alignment horizontal="left" vertical="center" wrapText="1"/>
    </xf>
    <xf numFmtId="0" fontId="59" fillId="12" borderId="0" xfId="13" applyFont="1" applyFill="1" applyBorder="1" applyAlignment="1">
      <alignment horizontal="center" vertical="center" wrapText="1"/>
    </xf>
    <xf numFmtId="0" fontId="45" fillId="8" borderId="9" xfId="13" applyFont="1" applyFill="1" applyBorder="1" applyAlignment="1">
      <alignment horizontal="left" vertical="center" wrapText="1"/>
    </xf>
    <xf numFmtId="0" fontId="45" fillId="8" borderId="9" xfId="13" applyFont="1" applyFill="1" applyBorder="1" applyAlignment="1">
      <alignment horizontal="center" vertical="center"/>
    </xf>
    <xf numFmtId="0" fontId="10" fillId="7" borderId="0" xfId="0" applyFont="1" applyFill="1" applyAlignment="1">
      <alignment horizontal="right" vertical="top" wrapText="1"/>
    </xf>
    <xf numFmtId="0" fontId="10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left" vertical="top" wrapText="1"/>
    </xf>
    <xf numFmtId="0" fontId="0" fillId="0" borderId="0" xfId="0"/>
    <xf numFmtId="0" fontId="45" fillId="8" borderId="9" xfId="13" applyFont="1" applyFill="1" applyBorder="1" applyAlignment="1">
      <alignment horizontal="left" vertical="center"/>
    </xf>
    <xf numFmtId="0" fontId="5" fillId="8" borderId="0" xfId="13" applyFill="1" applyBorder="1" applyAlignment="1">
      <alignment vertical="center"/>
    </xf>
    <xf numFmtId="0" fontId="5" fillId="8" borderId="0" xfId="13" applyFill="1" applyBorder="1" applyAlignment="1">
      <alignment horizontal="center" vertical="center"/>
    </xf>
    <xf numFmtId="0" fontId="15" fillId="8" borderId="0" xfId="13" applyFont="1" applyFill="1" applyBorder="1" applyAlignment="1">
      <alignment vertical="center"/>
    </xf>
    <xf numFmtId="0" fontId="0" fillId="0" borderId="0" xfId="0"/>
    <xf numFmtId="0" fontId="27" fillId="8" borderId="0" xfId="0" applyFont="1" applyFill="1" applyBorder="1" applyAlignment="1">
      <alignment horizontal="center" vertical="center"/>
    </xf>
    <xf numFmtId="0" fontId="49" fillId="8" borderId="11" xfId="0" applyFont="1" applyFill="1" applyBorder="1" applyAlignment="1">
      <alignment horizontal="left" vertical="center" wrapText="1"/>
    </xf>
    <xf numFmtId="0" fontId="52" fillId="0" borderId="14" xfId="0" applyFont="1" applyBorder="1" applyAlignment="1">
      <alignment horizontal="center" vertical="top" wrapText="1"/>
    </xf>
    <xf numFmtId="0" fontId="52" fillId="0" borderId="12" xfId="0" applyFont="1" applyBorder="1" applyAlignment="1">
      <alignment horizontal="justify"/>
    </xf>
    <xf numFmtId="4" fontId="9" fillId="4" borderId="2" xfId="0" applyNumberFormat="1" applyFont="1" applyFill="1" applyBorder="1" applyAlignment="1">
      <alignment horizontal="right" vertical="top" wrapText="1"/>
    </xf>
    <xf numFmtId="4" fontId="12" fillId="7" borderId="0" xfId="0" applyNumberFormat="1" applyFont="1" applyFill="1" applyAlignment="1">
      <alignment horizontal="right" vertical="top" wrapText="1"/>
    </xf>
    <xf numFmtId="165" fontId="10" fillId="7" borderId="0" xfId="0" applyNumberFormat="1" applyFont="1" applyFill="1" applyAlignment="1">
      <alignment horizontal="right" vertical="top" wrapText="1"/>
    </xf>
    <xf numFmtId="0" fontId="10" fillId="7" borderId="0" xfId="0" applyFont="1" applyFill="1" applyAlignment="1">
      <alignment horizontal="center" vertical="top" wrapText="1"/>
    </xf>
    <xf numFmtId="10" fontId="10" fillId="7" borderId="0" xfId="0" applyNumberFormat="1" applyFont="1" applyFill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4" fillId="0" borderId="0" xfId="10" applyFont="1"/>
    <xf numFmtId="0" fontId="51" fillId="0" borderId="0" xfId="0" applyFont="1" applyAlignment="1">
      <alignment horizontal="justify"/>
    </xf>
    <xf numFmtId="0" fontId="51" fillId="0" borderId="19" xfId="0" applyFont="1" applyBorder="1" applyAlignment="1">
      <alignment horizontal="justify"/>
    </xf>
    <xf numFmtId="0" fontId="30" fillId="11" borderId="26" xfId="0" applyFont="1" applyFill="1" applyBorder="1" applyAlignment="1">
      <alignment horizontal="center" vertical="center" wrapText="1"/>
    </xf>
    <xf numFmtId="0" fontId="67" fillId="10" borderId="0" xfId="6" applyFont="1" applyFill="1" applyAlignment="1">
      <alignment vertical="center"/>
    </xf>
    <xf numFmtId="4" fontId="68" fillId="10" borderId="27" xfId="18" applyNumberFormat="1" applyFont="1" applyFill="1" applyBorder="1" applyAlignment="1">
      <alignment horizontal="center"/>
    </xf>
    <xf numFmtId="44" fontId="30" fillId="14" borderId="28" xfId="18" applyNumberFormat="1" applyFont="1" applyFill="1" applyBorder="1" applyAlignment="1">
      <alignment horizontal="center"/>
    </xf>
    <xf numFmtId="10" fontId="21" fillId="10" borderId="0" xfId="8" applyNumberFormat="1" applyFont="1" applyFill="1" applyAlignment="1">
      <alignment vertical="center"/>
    </xf>
    <xf numFmtId="10" fontId="69" fillId="8" borderId="29" xfId="8" applyNumberFormat="1" applyFont="1" applyFill="1" applyBorder="1" applyAlignment="1">
      <alignment horizontal="center" vertical="center"/>
    </xf>
    <xf numFmtId="10" fontId="69" fillId="8" borderId="12" xfId="8" applyNumberFormat="1" applyFont="1" applyFill="1" applyBorder="1" applyAlignment="1">
      <alignment horizontal="center" vertical="top"/>
    </xf>
    <xf numFmtId="10" fontId="21" fillId="10" borderId="0" xfId="8" applyNumberFormat="1" applyFont="1" applyFill="1" applyBorder="1" applyAlignment="1">
      <alignment vertical="center"/>
    </xf>
    <xf numFmtId="44" fontId="30" fillId="14" borderId="30" xfId="18" applyNumberFormat="1" applyFont="1" applyFill="1" applyBorder="1" applyAlignment="1">
      <alignment horizontal="center"/>
    </xf>
    <xf numFmtId="44" fontId="30" fillId="0" borderId="30" xfId="18" applyNumberFormat="1" applyFont="1" applyFill="1" applyBorder="1" applyAlignment="1">
      <alignment horizontal="center"/>
    </xf>
    <xf numFmtId="0" fontId="31" fillId="8" borderId="0" xfId="6" applyFont="1" applyFill="1" applyBorder="1" applyAlignment="1">
      <alignment horizontal="center" vertical="center"/>
    </xf>
    <xf numFmtId="0" fontId="31" fillId="8" borderId="0" xfId="6" applyFont="1" applyFill="1" applyBorder="1" applyAlignment="1">
      <alignment horizontal="left" vertical="center" wrapText="1"/>
    </xf>
    <xf numFmtId="10" fontId="32" fillId="8" borderId="0" xfId="8" applyNumberFormat="1" applyFont="1" applyFill="1" applyBorder="1" applyAlignment="1">
      <alignment horizontal="center" vertical="center"/>
    </xf>
    <xf numFmtId="9" fontId="33" fillId="8" borderId="0" xfId="9" applyFont="1" applyFill="1" applyBorder="1" applyAlignment="1">
      <alignment horizontal="center" vertical="center"/>
    </xf>
    <xf numFmtId="7" fontId="30" fillId="11" borderId="6" xfId="1" applyNumberFormat="1" applyFont="1" applyFill="1" applyBorder="1" applyAlignment="1">
      <alignment horizontal="center" vertical="center" wrapText="1"/>
    </xf>
    <xf numFmtId="44" fontId="30" fillId="11" borderId="6" xfId="1" applyNumberFormat="1" applyFont="1" applyFill="1" applyBorder="1" applyAlignment="1">
      <alignment horizontal="center" vertical="center" wrapText="1"/>
    </xf>
    <xf numFmtId="9" fontId="71" fillId="11" borderId="6" xfId="2" applyFont="1" applyFill="1" applyBorder="1" applyAlignment="1">
      <alignment horizontal="center" vertical="center" wrapText="1"/>
    </xf>
    <xf numFmtId="0" fontId="68" fillId="10" borderId="0" xfId="6" applyFont="1" applyFill="1" applyBorder="1" applyAlignment="1">
      <alignment horizontal="center" vertical="center" wrapText="1"/>
    </xf>
    <xf numFmtId="10" fontId="68" fillId="10" borderId="0" xfId="2" applyNumberFormat="1" applyFont="1" applyFill="1" applyBorder="1" applyAlignment="1">
      <alignment horizontal="center" vertical="center"/>
    </xf>
    <xf numFmtId="10" fontId="68" fillId="10" borderId="0" xfId="8" applyNumberFormat="1" applyFont="1" applyFill="1" applyBorder="1" applyAlignment="1">
      <alignment horizontal="center" vertical="center"/>
    </xf>
    <xf numFmtId="0" fontId="73" fillId="11" borderId="7" xfId="0" applyFont="1" applyFill="1" applyBorder="1" applyAlignment="1">
      <alignment horizontal="left" vertical="center" wrapText="1"/>
    </xf>
    <xf numFmtId="0" fontId="74" fillId="15" borderId="0" xfId="0" applyFont="1" applyFill="1" applyBorder="1" applyAlignment="1">
      <alignment vertical="center" wrapText="1"/>
    </xf>
    <xf numFmtId="0" fontId="0" fillId="8" borderId="0" xfId="0" applyFill="1"/>
    <xf numFmtId="0" fontId="16" fillId="8" borderId="0" xfId="6" applyFont="1" applyFill="1" applyAlignment="1">
      <alignment vertical="center"/>
    </xf>
    <xf numFmtId="0" fontId="36" fillId="8" borderId="0" xfId="0" applyFont="1" applyFill="1" applyBorder="1" applyAlignment="1">
      <alignment horizontal="center" vertical="center" wrapText="1"/>
    </xf>
    <xf numFmtId="0" fontId="35" fillId="8" borderId="0" xfId="0" applyFont="1" applyFill="1" applyBorder="1" applyAlignment="1">
      <alignment horizontal="center" vertical="center" wrapText="1"/>
    </xf>
    <xf numFmtId="167" fontId="41" fillId="8" borderId="0" xfId="0" applyNumberFormat="1" applyFont="1" applyFill="1" applyBorder="1" applyAlignment="1">
      <alignment horizontal="center" vertical="center"/>
    </xf>
    <xf numFmtId="0" fontId="41" fillId="8" borderId="0" xfId="0" applyFont="1" applyFill="1" applyBorder="1" applyAlignment="1">
      <alignment horizontal="right" vertical="center"/>
    </xf>
    <xf numFmtId="10" fontId="35" fillId="8" borderId="0" xfId="0" applyNumberFormat="1" applyFont="1" applyFill="1" applyBorder="1" applyAlignment="1">
      <alignment horizontal="left" vertical="center" wrapText="1"/>
    </xf>
    <xf numFmtId="166" fontId="43" fillId="8" borderId="0" xfId="0" applyNumberFormat="1" applyFont="1" applyFill="1" applyBorder="1" applyAlignment="1">
      <alignment horizontal="right" vertical="center" wrapText="1"/>
    </xf>
    <xf numFmtId="43" fontId="45" fillId="8" borderId="0" xfId="2" applyNumberFormat="1" applyFont="1" applyFill="1" applyBorder="1" applyAlignment="1">
      <alignment vertical="center" wrapText="1"/>
    </xf>
    <xf numFmtId="4" fontId="45" fillId="8" borderId="0" xfId="0" applyNumberFormat="1" applyFont="1" applyFill="1" applyBorder="1" applyAlignment="1">
      <alignment horizontal="center" vertical="center" wrapText="1"/>
    </xf>
    <xf numFmtId="0" fontId="41" fillId="8" borderId="0" xfId="0" applyFont="1" applyFill="1" applyBorder="1" applyAlignment="1">
      <alignment horizontal="right" vertical="center" wrapText="1"/>
    </xf>
    <xf numFmtId="43" fontId="44" fillId="8" borderId="0" xfId="2" applyNumberFormat="1" applyFont="1" applyFill="1" applyBorder="1" applyAlignment="1">
      <alignment vertical="center" wrapText="1"/>
    </xf>
    <xf numFmtId="4" fontId="44" fillId="8" borderId="0" xfId="0" applyNumberFormat="1" applyFont="1" applyFill="1" applyBorder="1" applyAlignment="1">
      <alignment horizontal="center" vertical="center" wrapText="1"/>
    </xf>
    <xf numFmtId="0" fontId="35" fillId="8" borderId="0" xfId="0" applyFont="1" applyFill="1" applyBorder="1" applyAlignment="1">
      <alignment horizontal="left" vertical="center" wrapText="1"/>
    </xf>
    <xf numFmtId="166" fontId="35" fillId="8" borderId="0" xfId="0" applyNumberFormat="1" applyFont="1" applyFill="1" applyBorder="1" applyAlignment="1">
      <alignment horizontal="right" vertical="center" wrapText="1"/>
    </xf>
    <xf numFmtId="0" fontId="42" fillId="8" borderId="0" xfId="0" applyFont="1" applyFill="1" applyBorder="1" applyAlignment="1">
      <alignment horizontal="center" vertical="center"/>
    </xf>
    <xf numFmtId="167" fontId="42" fillId="8" borderId="0" xfId="0" applyNumberFormat="1" applyFont="1" applyFill="1" applyBorder="1" applyAlignment="1">
      <alignment horizontal="center" vertical="center"/>
    </xf>
    <xf numFmtId="0" fontId="42" fillId="8" borderId="0" xfId="0" applyFont="1" applyFill="1" applyBorder="1" applyAlignment="1">
      <alignment horizontal="right" vertical="center"/>
    </xf>
    <xf numFmtId="10" fontId="42" fillId="8" borderId="0" xfId="2" applyNumberFormat="1" applyFont="1" applyFill="1" applyBorder="1" applyAlignment="1">
      <alignment horizontal="left" vertical="center" wrapText="1"/>
    </xf>
    <xf numFmtId="166" fontId="42" fillId="8" borderId="0" xfId="0" applyNumberFormat="1" applyFont="1" applyFill="1" applyBorder="1" applyAlignment="1">
      <alignment horizontal="right" vertical="center" wrapText="1"/>
    </xf>
    <xf numFmtId="166" fontId="42" fillId="8" borderId="0" xfId="0" applyNumberFormat="1" applyFont="1" applyFill="1" applyBorder="1" applyAlignment="1">
      <alignment vertical="center" wrapText="1"/>
    </xf>
    <xf numFmtId="166" fontId="42" fillId="8" borderId="0" xfId="0" applyNumberFormat="1" applyFont="1" applyFill="1" applyBorder="1" applyAlignment="1">
      <alignment horizontal="left" vertical="center" wrapText="1"/>
    </xf>
    <xf numFmtId="10" fontId="36" fillId="8" borderId="0" xfId="2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top" wrapText="1"/>
    </xf>
    <xf numFmtId="0" fontId="21" fillId="7" borderId="0" xfId="0" applyFont="1" applyFill="1" applyAlignment="1">
      <alignment horizontal="right" vertical="top" wrapText="1"/>
    </xf>
    <xf numFmtId="0" fontId="0" fillId="8" borderId="0" xfId="0" applyFill="1" applyAlignment="1">
      <alignment horizontal="center" vertical="center"/>
    </xf>
    <xf numFmtId="0" fontId="46" fillId="12" borderId="0" xfId="0" applyFont="1" applyFill="1" applyBorder="1" applyAlignment="1">
      <alignment horizontal="center" vertical="center" wrapText="1"/>
    </xf>
    <xf numFmtId="0" fontId="59" fillId="12" borderId="0" xfId="0" applyFont="1" applyFill="1" applyBorder="1" applyAlignment="1">
      <alignment horizontal="left" vertical="center" wrapText="1"/>
    </xf>
    <xf numFmtId="0" fontId="0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right" vertical="center"/>
    </xf>
    <xf numFmtId="0" fontId="0" fillId="8" borderId="0" xfId="0" applyFont="1" applyFill="1" applyAlignment="1">
      <alignment horizontal="center" vertical="center"/>
    </xf>
    <xf numFmtId="0" fontId="46" fillId="11" borderId="0" xfId="0" applyFont="1" applyFill="1" applyBorder="1" applyAlignment="1">
      <alignment horizontal="left" vertical="center" wrapText="1"/>
    </xf>
    <xf numFmtId="0" fontId="14" fillId="11" borderId="0" xfId="0" applyFont="1" applyFill="1" applyBorder="1" applyAlignment="1">
      <alignment horizontal="left" vertical="center" wrapText="1"/>
    </xf>
    <xf numFmtId="166" fontId="14" fillId="11" borderId="0" xfId="0" applyNumberFormat="1" applyFont="1" applyFill="1" applyBorder="1" applyAlignment="1">
      <alignment vertical="center" wrapText="1"/>
    </xf>
    <xf numFmtId="172" fontId="46" fillId="12" borderId="0" xfId="0" applyNumberFormat="1" applyFont="1" applyFill="1" applyBorder="1" applyAlignment="1">
      <alignment vertical="center" wrapText="1"/>
    </xf>
    <xf numFmtId="0" fontId="0" fillId="12" borderId="0" xfId="0" applyFill="1" applyAlignment="1">
      <alignment vertical="center"/>
    </xf>
    <xf numFmtId="0" fontId="15" fillId="8" borderId="0" xfId="0" applyFont="1" applyFill="1" applyAlignment="1">
      <alignment horizontal="right" vertical="center"/>
    </xf>
    <xf numFmtId="0" fontId="59" fillId="8" borderId="0" xfId="0" applyFont="1" applyFill="1" applyBorder="1" applyAlignment="1">
      <alignment horizontal="left" vertical="center" wrapText="1"/>
    </xf>
    <xf numFmtId="4" fontId="46" fillId="8" borderId="0" xfId="0" applyNumberFormat="1" applyFont="1" applyFill="1" applyBorder="1" applyAlignment="1">
      <alignment horizontal="right" vertical="center" wrapText="1"/>
    </xf>
    <xf numFmtId="172" fontId="15" fillId="8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172" fontId="0" fillId="0" borderId="0" xfId="0" applyNumberFormat="1" applyAlignment="1">
      <alignment vertical="center"/>
    </xf>
    <xf numFmtId="0" fontId="5" fillId="8" borderId="0" xfId="13" applyFill="1" applyBorder="1" applyAlignment="1">
      <alignment horizontal="right" vertical="center"/>
    </xf>
    <xf numFmtId="0" fontId="27" fillId="8" borderId="0" xfId="13" applyFont="1" applyFill="1" applyBorder="1" applyAlignment="1">
      <alignment horizontal="right" vertical="center"/>
    </xf>
    <xf numFmtId="0" fontId="27" fillId="8" borderId="0" xfId="13" applyFont="1" applyFill="1" applyBorder="1" applyAlignment="1">
      <alignment vertical="center"/>
    </xf>
    <xf numFmtId="0" fontId="60" fillId="8" borderId="0" xfId="13" applyFont="1" applyFill="1" applyBorder="1" applyAlignment="1">
      <alignment horizontal="center" vertical="center" wrapText="1"/>
    </xf>
    <xf numFmtId="4" fontId="60" fillId="8" borderId="0" xfId="13" applyNumberFormat="1" applyFont="1" applyFill="1" applyBorder="1" applyAlignment="1">
      <alignment horizontal="center" vertical="center" wrapText="1"/>
    </xf>
    <xf numFmtId="166" fontId="60" fillId="8" borderId="0" xfId="13" applyNumberFormat="1" applyFont="1" applyFill="1" applyBorder="1" applyAlignment="1">
      <alignment horizontal="center" vertical="center" wrapText="1"/>
    </xf>
    <xf numFmtId="10" fontId="60" fillId="8" borderId="0" xfId="14" applyNumberFormat="1" applyFont="1" applyFill="1" applyBorder="1" applyAlignment="1">
      <alignment horizontal="center" vertical="center"/>
    </xf>
    <xf numFmtId="10" fontId="60" fillId="8" borderId="0" xfId="14" applyNumberFormat="1" applyFont="1" applyFill="1" applyBorder="1" applyAlignment="1">
      <alignment horizontal="center" vertical="center" wrapText="1"/>
    </xf>
    <xf numFmtId="164" fontId="45" fillId="8" borderId="9" xfId="1" applyFont="1" applyFill="1" applyBorder="1" applyAlignment="1">
      <alignment horizontal="center" vertical="center" wrapText="1"/>
    </xf>
    <xf numFmtId="164" fontId="45" fillId="8" borderId="9" xfId="1" applyFont="1" applyFill="1" applyBorder="1" applyAlignment="1">
      <alignment horizontal="center" vertical="center"/>
    </xf>
    <xf numFmtId="0" fontId="59" fillId="12" borderId="11" xfId="13" applyFont="1" applyFill="1" applyBorder="1" applyAlignment="1">
      <alignment horizontal="center" vertical="center" wrapText="1"/>
    </xf>
    <xf numFmtId="0" fontId="59" fillId="12" borderId="11" xfId="13" applyFont="1" applyFill="1" applyBorder="1" applyAlignment="1">
      <alignment horizontal="left" vertical="center" wrapText="1"/>
    </xf>
    <xf numFmtId="164" fontId="59" fillId="12" borderId="11" xfId="1" applyFont="1" applyFill="1" applyBorder="1" applyAlignment="1">
      <alignment horizontal="center" vertical="center" wrapText="1"/>
    </xf>
    <xf numFmtId="10" fontId="59" fillId="12" borderId="11" xfId="13" applyNumberFormat="1" applyFont="1" applyFill="1" applyBorder="1" applyAlignment="1">
      <alignment horizontal="center" vertical="center" wrapText="1"/>
    </xf>
    <xf numFmtId="0" fontId="46" fillId="8" borderId="0" xfId="0" applyFont="1" applyFill="1" applyAlignment="1">
      <alignment horizontal="right" vertical="center"/>
    </xf>
    <xf numFmtId="172" fontId="46" fillId="8" borderId="0" xfId="0" applyNumberFormat="1" applyFont="1" applyFill="1" applyAlignment="1">
      <alignment horizontal="right" vertical="center"/>
    </xf>
    <xf numFmtId="0" fontId="9" fillId="4" borderId="2" xfId="0" applyFont="1" applyFill="1" applyBorder="1" applyAlignment="1">
      <alignment vertical="top" wrapText="1"/>
    </xf>
    <xf numFmtId="0" fontId="9" fillId="4" borderId="2" xfId="0" applyFont="1" applyFill="1" applyBorder="1" applyAlignment="1">
      <alignment horizontal="left" vertical="center" wrapText="1"/>
    </xf>
    <xf numFmtId="10" fontId="45" fillId="8" borderId="9" xfId="14" applyNumberFormat="1" applyFont="1" applyFill="1" applyBorder="1" applyAlignment="1">
      <alignment horizontal="center" vertical="center"/>
    </xf>
    <xf numFmtId="0" fontId="0" fillId="0" borderId="0" xfId="0"/>
    <xf numFmtId="0" fontId="75" fillId="4" borderId="2" xfId="0" applyFont="1" applyFill="1" applyBorder="1" applyAlignment="1">
      <alignment horizontal="left" vertical="top" wrapText="1"/>
    </xf>
    <xf numFmtId="10" fontId="0" fillId="0" borderId="0" xfId="0" applyNumberFormat="1"/>
    <xf numFmtId="172" fontId="0" fillId="0" borderId="0" xfId="0" applyNumberFormat="1"/>
    <xf numFmtId="0" fontId="45" fillId="8" borderId="9" xfId="13" applyFont="1" applyFill="1" applyBorder="1" applyAlignment="1">
      <alignment horizontal="center" vertical="center"/>
    </xf>
    <xf numFmtId="0" fontId="0" fillId="0" borderId="0" xfId="0"/>
    <xf numFmtId="10" fontId="45" fillId="8" borderId="9" xfId="14" applyNumberFormat="1" applyFont="1" applyFill="1" applyBorder="1" applyAlignment="1">
      <alignment horizontal="center" vertical="center"/>
    </xf>
    <xf numFmtId="0" fontId="45" fillId="8" borderId="9" xfId="13" applyFont="1" applyFill="1" applyBorder="1" applyAlignment="1">
      <alignment horizontal="center" vertical="center"/>
    </xf>
    <xf numFmtId="4" fontId="45" fillId="8" borderId="9" xfId="13" applyNumberFormat="1" applyFont="1" applyFill="1" applyBorder="1" applyAlignment="1">
      <alignment horizontal="center" vertical="center" wrapText="1"/>
    </xf>
    <xf numFmtId="0" fontId="0" fillId="0" borderId="0" xfId="0"/>
    <xf numFmtId="173" fontId="71" fillId="11" borderId="6" xfId="2" applyNumberFormat="1" applyFont="1" applyFill="1" applyBorder="1" applyAlignment="1">
      <alignment horizontal="center" vertical="center" wrapText="1"/>
    </xf>
    <xf numFmtId="173" fontId="69" fillId="8" borderId="12" xfId="2" applyNumberFormat="1" applyFont="1" applyFill="1" applyBorder="1" applyAlignment="1">
      <alignment horizontal="center" vertical="top"/>
    </xf>
    <xf numFmtId="0" fontId="0" fillId="0" borderId="0" xfId="0" applyAlignment="1"/>
    <xf numFmtId="0" fontId="0" fillId="0" borderId="12" xfId="0" applyBorder="1"/>
    <xf numFmtId="4" fontId="10" fillId="7" borderId="12" xfId="0" applyNumberFormat="1" applyFont="1" applyFill="1" applyBorder="1" applyAlignment="1">
      <alignment vertical="top" wrapText="1"/>
    </xf>
    <xf numFmtId="4" fontId="10" fillId="7" borderId="16" xfId="0" applyNumberFormat="1" applyFont="1" applyFill="1" applyBorder="1" applyAlignment="1">
      <alignment vertical="top" wrapText="1"/>
    </xf>
    <xf numFmtId="0" fontId="45" fillId="8" borderId="9" xfId="13" applyFont="1" applyFill="1" applyBorder="1" applyAlignment="1">
      <alignment horizontal="center" vertical="center"/>
    </xf>
    <xf numFmtId="4" fontId="45" fillId="8" borderId="9" xfId="13" applyNumberFormat="1" applyFont="1" applyFill="1" applyBorder="1" applyAlignment="1">
      <alignment horizontal="center" vertical="center" wrapText="1"/>
    </xf>
    <xf numFmtId="10" fontId="45" fillId="8" borderId="9" xfId="14" applyNumberFormat="1" applyFont="1" applyFill="1" applyBorder="1" applyAlignment="1">
      <alignment horizontal="center" vertical="center"/>
    </xf>
    <xf numFmtId="0" fontId="0" fillId="0" borderId="0" xfId="0"/>
    <xf numFmtId="10" fontId="69" fillId="0" borderId="12" xfId="8" applyNumberFormat="1" applyFont="1" applyFill="1" applyBorder="1" applyAlignment="1">
      <alignment horizontal="center" vertical="top"/>
    </xf>
    <xf numFmtId="0" fontId="0" fillId="0" borderId="0" xfId="0"/>
    <xf numFmtId="0" fontId="8" fillId="7" borderId="2" xfId="0" applyFont="1" applyFill="1" applyBorder="1" applyAlignment="1">
      <alignment horizontal="center" vertical="top" wrapText="1"/>
    </xf>
    <xf numFmtId="0" fontId="8" fillId="7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right" vertical="top" wrapText="1"/>
    </xf>
    <xf numFmtId="0" fontId="12" fillId="7" borderId="0" xfId="0" applyFont="1" applyFill="1" applyAlignment="1">
      <alignment horizontal="left" vertical="top" wrapText="1"/>
    </xf>
    <xf numFmtId="174" fontId="69" fillId="0" borderId="39" xfId="2" applyNumberFormat="1" applyFont="1" applyFill="1" applyBorder="1" applyAlignment="1">
      <alignment horizontal="center" vertical="top"/>
    </xf>
    <xf numFmtId="44" fontId="0" fillId="0" borderId="0" xfId="0" applyNumberFormat="1"/>
    <xf numFmtId="10" fontId="0" fillId="0" borderId="0" xfId="2" applyNumberFormat="1" applyFont="1"/>
    <xf numFmtId="0" fontId="8" fillId="7" borderId="40" xfId="0" applyFont="1" applyFill="1" applyBorder="1" applyAlignment="1">
      <alignment horizontal="right" vertical="top" wrapText="1"/>
    </xf>
    <xf numFmtId="164" fontId="0" fillId="0" borderId="0" xfId="0" applyNumberFormat="1"/>
    <xf numFmtId="4" fontId="45" fillId="8" borderId="9" xfId="13" applyNumberFormat="1" applyFont="1" applyFill="1" applyBorder="1" applyAlignment="1">
      <alignment horizontal="center" vertical="center" wrapText="1"/>
    </xf>
    <xf numFmtId="10" fontId="45" fillId="8" borderId="9" xfId="14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top" wrapText="1"/>
    </xf>
    <xf numFmtId="0" fontId="12" fillId="7" borderId="0" xfId="0" applyFont="1" applyFill="1" applyAlignment="1">
      <alignment horizontal="right" vertical="top" wrapText="1"/>
    </xf>
    <xf numFmtId="0" fontId="8" fillId="7" borderId="2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horizontal="right" vertical="top" wrapText="1"/>
    </xf>
    <xf numFmtId="0" fontId="0" fillId="0" borderId="0" xfId="0"/>
    <xf numFmtId="4" fontId="10" fillId="7" borderId="0" xfId="0" applyNumberFormat="1" applyFont="1" applyFill="1" applyAlignment="1">
      <alignment horizontal="right" vertical="top" wrapText="1"/>
    </xf>
    <xf numFmtId="0" fontId="45" fillId="8" borderId="0" xfId="13" applyFont="1" applyFill="1" applyBorder="1" applyAlignment="1">
      <alignment horizontal="center" vertical="center"/>
    </xf>
    <xf numFmtId="0" fontId="45" fillId="8" borderId="0" xfId="13" applyFont="1" applyFill="1" applyBorder="1" applyAlignment="1">
      <alignment horizontal="left" vertical="center" wrapText="1"/>
    </xf>
    <xf numFmtId="4" fontId="45" fillId="8" borderId="0" xfId="13" applyNumberFormat="1" applyFont="1" applyFill="1" applyBorder="1" applyAlignment="1">
      <alignment horizontal="center" vertical="center" wrapText="1"/>
    </xf>
    <xf numFmtId="164" fontId="45" fillId="8" borderId="0" xfId="1" applyFont="1" applyFill="1" applyBorder="1" applyAlignment="1">
      <alignment horizontal="center" vertical="center" wrapText="1"/>
    </xf>
    <xf numFmtId="0" fontId="59" fillId="12" borderId="3" xfId="13" applyFont="1" applyFill="1" applyBorder="1" applyAlignment="1">
      <alignment horizontal="left" vertical="center" wrapText="1"/>
    </xf>
    <xf numFmtId="4" fontId="10" fillId="7" borderId="0" xfId="0" applyNumberFormat="1" applyFont="1" applyFill="1" applyAlignment="1">
      <alignment horizontal="right" vertical="top" wrapText="1"/>
    </xf>
    <xf numFmtId="0" fontId="1" fillId="8" borderId="0" xfId="60" applyFill="1" applyAlignment="1">
      <alignment vertical="center"/>
    </xf>
    <xf numFmtId="0" fontId="15" fillId="8" borderId="0" xfId="60" applyFont="1" applyFill="1" applyAlignment="1">
      <alignment vertical="center"/>
    </xf>
    <xf numFmtId="0" fontId="1" fillId="8" borderId="0" xfId="60" applyFill="1" applyAlignment="1">
      <alignment horizontal="right" vertical="center"/>
    </xf>
    <xf numFmtId="0" fontId="1" fillId="8" borderId="0" xfId="60" applyFill="1" applyAlignment="1">
      <alignment horizontal="left" vertical="center"/>
    </xf>
    <xf numFmtId="0" fontId="1" fillId="8" borderId="0" xfId="60" applyFill="1" applyBorder="1" applyAlignment="1">
      <alignment vertical="center"/>
    </xf>
    <xf numFmtId="0" fontId="27" fillId="8" borderId="0" xfId="60" applyFont="1" applyFill="1" applyBorder="1" applyAlignment="1">
      <alignment vertical="center"/>
    </xf>
    <xf numFmtId="0" fontId="27" fillId="8" borderId="0" xfId="60" applyFont="1" applyFill="1" applyBorder="1" applyAlignment="1">
      <alignment horizontal="center" vertical="center"/>
    </xf>
    <xf numFmtId="0" fontId="27" fillId="8" borderId="0" xfId="60" applyFont="1" applyFill="1" applyBorder="1" applyAlignment="1">
      <alignment horizontal="right" vertical="center"/>
    </xf>
    <xf numFmtId="0" fontId="27" fillId="8" borderId="0" xfId="60" applyFont="1" applyFill="1" applyBorder="1" applyAlignment="1">
      <alignment horizontal="left" vertical="center"/>
    </xf>
    <xf numFmtId="0" fontId="14" fillId="11" borderId="4" xfId="60" applyFont="1" applyFill="1" applyBorder="1" applyAlignment="1">
      <alignment horizontal="center" vertical="center" wrapText="1"/>
    </xf>
    <xf numFmtId="0" fontId="32" fillId="8" borderId="11" xfId="60" applyFont="1" applyFill="1" applyBorder="1" applyAlignment="1">
      <alignment horizontal="center" vertical="center" wrapText="1"/>
    </xf>
    <xf numFmtId="167" fontId="33" fillId="8" borderId="11" xfId="60" applyNumberFormat="1" applyFont="1" applyFill="1" applyBorder="1" applyAlignment="1">
      <alignment horizontal="center" vertical="center"/>
    </xf>
    <xf numFmtId="0" fontId="33" fillId="8" borderId="11" xfId="60" applyFont="1" applyFill="1" applyBorder="1" applyAlignment="1">
      <alignment horizontal="right" vertical="center"/>
    </xf>
    <xf numFmtId="10" fontId="32" fillId="8" borderId="9" xfId="60" applyNumberFormat="1" applyFont="1" applyFill="1" applyBorder="1" applyAlignment="1">
      <alignment horizontal="left" vertical="center" wrapText="1"/>
    </xf>
    <xf numFmtId="166" fontId="50" fillId="8" borderId="0" xfId="60" applyNumberFormat="1" applyFont="1" applyFill="1" applyBorder="1" applyAlignment="1">
      <alignment horizontal="right" vertical="center" wrapText="1"/>
    </xf>
    <xf numFmtId="43" fontId="49" fillId="8" borderId="0" xfId="61" applyNumberFormat="1" applyFont="1" applyFill="1" applyBorder="1" applyAlignment="1">
      <alignment vertical="center" wrapText="1"/>
    </xf>
    <xf numFmtId="4" fontId="49" fillId="8" borderId="0" xfId="60" applyNumberFormat="1" applyFont="1" applyFill="1" applyBorder="1" applyAlignment="1">
      <alignment horizontal="center" vertical="center" wrapText="1"/>
    </xf>
    <xf numFmtId="0" fontId="33" fillId="8" borderId="0" xfId="60" applyFont="1" applyFill="1" applyBorder="1" applyAlignment="1">
      <alignment horizontal="right" vertical="center" wrapText="1"/>
    </xf>
    <xf numFmtId="43" fontId="33" fillId="8" borderId="0" xfId="61" applyNumberFormat="1" applyFont="1" applyFill="1" applyBorder="1" applyAlignment="1">
      <alignment vertical="center" wrapText="1"/>
    </xf>
    <xf numFmtId="4" fontId="33" fillId="8" borderId="0" xfId="60" applyNumberFormat="1" applyFont="1" applyFill="1" applyBorder="1" applyAlignment="1">
      <alignment horizontal="center" vertical="center" wrapText="1"/>
    </xf>
    <xf numFmtId="0" fontId="32" fillId="8" borderId="9" xfId="60" applyFont="1" applyFill="1" applyBorder="1" applyAlignment="1">
      <alignment horizontal="center" vertical="center" wrapText="1"/>
    </xf>
    <xf numFmtId="0" fontId="32" fillId="8" borderId="9" xfId="60" applyFont="1" applyFill="1" applyBorder="1" applyAlignment="1">
      <alignment horizontal="left" vertical="center" wrapText="1"/>
    </xf>
    <xf numFmtId="166" fontId="32" fillId="8" borderId="9" xfId="60" applyNumberFormat="1" applyFont="1" applyFill="1" applyBorder="1" applyAlignment="1">
      <alignment horizontal="right" vertical="center" wrapText="1"/>
    </xf>
    <xf numFmtId="0" fontId="49" fillId="8" borderId="0" xfId="60" applyFont="1" applyFill="1" applyBorder="1" applyAlignment="1">
      <alignment vertical="center" wrapText="1"/>
    </xf>
    <xf numFmtId="0" fontId="33" fillId="8" borderId="0" xfId="60" applyFont="1" applyFill="1" applyBorder="1" applyAlignment="1">
      <alignment vertical="center"/>
    </xf>
    <xf numFmtId="0" fontId="49" fillId="8" borderId="11" xfId="60" applyFont="1" applyFill="1" applyBorder="1" applyAlignment="1">
      <alignment horizontal="center" vertical="center"/>
    </xf>
    <xf numFmtId="167" fontId="49" fillId="8" borderId="11" xfId="60" applyNumberFormat="1" applyFont="1" applyFill="1" applyBorder="1" applyAlignment="1">
      <alignment horizontal="center" vertical="center"/>
    </xf>
    <xf numFmtId="0" fontId="49" fillId="8" borderId="11" xfId="60" applyFont="1" applyFill="1" applyBorder="1" applyAlignment="1">
      <alignment horizontal="right" vertical="center"/>
    </xf>
    <xf numFmtId="10" fontId="49" fillId="8" borderId="11" xfId="61" applyNumberFormat="1" applyFont="1" applyFill="1" applyBorder="1" applyAlignment="1">
      <alignment horizontal="left" vertical="center" wrapText="1"/>
    </xf>
    <xf numFmtId="0" fontId="46" fillId="8" borderId="0" xfId="60" applyFont="1" applyFill="1" applyBorder="1" applyAlignment="1">
      <alignment horizontal="center" vertical="center" wrapText="1"/>
    </xf>
    <xf numFmtId="166" fontId="45" fillId="8" borderId="0" xfId="60" applyNumberFormat="1" applyFont="1" applyFill="1" applyBorder="1" applyAlignment="1">
      <alignment horizontal="right" vertical="center" wrapText="1"/>
    </xf>
    <xf numFmtId="166" fontId="45" fillId="8" borderId="0" xfId="60" applyNumberFormat="1" applyFont="1" applyFill="1" applyBorder="1" applyAlignment="1">
      <alignment vertical="center" wrapText="1"/>
    </xf>
    <xf numFmtId="166" fontId="45" fillId="8" borderId="0" xfId="60" applyNumberFormat="1" applyFont="1" applyFill="1" applyBorder="1" applyAlignment="1">
      <alignment horizontal="left" vertical="center" wrapText="1"/>
    </xf>
    <xf numFmtId="10" fontId="47" fillId="8" borderId="0" xfId="61" applyNumberFormat="1" applyFont="1" applyFill="1" applyBorder="1" applyAlignment="1">
      <alignment horizontal="center" vertical="center" wrapText="1"/>
    </xf>
    <xf numFmtId="10" fontId="47" fillId="8" borderId="0" xfId="61" applyNumberFormat="1" applyFont="1" applyFill="1" applyBorder="1" applyAlignment="1">
      <alignment horizontal="right" vertical="center" wrapText="1"/>
    </xf>
    <xf numFmtId="0" fontId="1" fillId="8" borderId="0" xfId="60" applyFont="1" applyFill="1" applyAlignment="1">
      <alignment vertical="center"/>
    </xf>
    <xf numFmtId="0" fontId="1" fillId="8" borderId="0" xfId="60" applyFont="1" applyFill="1" applyAlignment="1">
      <alignment horizontal="right" vertical="center"/>
    </xf>
    <xf numFmtId="0" fontId="1" fillId="8" borderId="0" xfId="60" applyFont="1" applyFill="1" applyAlignment="1">
      <alignment horizontal="left" vertical="center"/>
    </xf>
    <xf numFmtId="0" fontId="34" fillId="11" borderId="4" xfId="60" applyFont="1" applyFill="1" applyBorder="1" applyAlignment="1">
      <alignment horizontal="center" vertical="center" wrapText="1"/>
    </xf>
    <xf numFmtId="10" fontId="34" fillId="11" borderId="4" xfId="61" applyNumberFormat="1" applyFont="1" applyFill="1" applyBorder="1" applyAlignment="1">
      <alignment horizontal="center" vertical="center" wrapText="1"/>
    </xf>
    <xf numFmtId="0" fontId="54" fillId="8" borderId="0" xfId="60" applyFont="1" applyFill="1" applyAlignment="1">
      <alignment vertical="center"/>
    </xf>
    <xf numFmtId="0" fontId="55" fillId="8" borderId="0" xfId="60" applyFont="1" applyFill="1" applyAlignment="1">
      <alignment vertical="center"/>
    </xf>
    <xf numFmtId="0" fontId="54" fillId="8" borderId="0" xfId="60" applyFont="1" applyFill="1" applyAlignment="1">
      <alignment horizontal="right" vertical="center"/>
    </xf>
    <xf numFmtId="0" fontId="54" fillId="8" borderId="0" xfId="60" applyFont="1" applyFill="1" applyAlignment="1">
      <alignment horizontal="left" vertical="center"/>
    </xf>
    <xf numFmtId="0" fontId="1" fillId="8" borderId="0" xfId="60" applyFill="1" applyAlignment="1">
      <alignment vertical="center" wrapText="1"/>
    </xf>
    <xf numFmtId="0" fontId="36" fillId="11" borderId="4" xfId="60" applyFont="1" applyFill="1" applyBorder="1" applyAlignment="1">
      <alignment horizontal="center" vertical="center" wrapText="1"/>
    </xf>
    <xf numFmtId="0" fontId="35" fillId="8" borderId="11" xfId="60" applyFont="1" applyFill="1" applyBorder="1" applyAlignment="1">
      <alignment horizontal="center" vertical="center" wrapText="1"/>
    </xf>
    <xf numFmtId="166" fontId="35" fillId="8" borderId="11" xfId="60" applyNumberFormat="1" applyFont="1" applyFill="1" applyBorder="1" applyAlignment="1">
      <alignment horizontal="right" vertical="center" wrapText="1"/>
    </xf>
    <xf numFmtId="167" fontId="41" fillId="8" borderId="11" xfId="60" applyNumberFormat="1" applyFont="1" applyFill="1" applyBorder="1" applyAlignment="1">
      <alignment horizontal="center" vertical="center"/>
    </xf>
    <xf numFmtId="0" fontId="41" fillId="8" borderId="11" xfId="60" applyFont="1" applyFill="1" applyBorder="1" applyAlignment="1">
      <alignment horizontal="right" vertical="center"/>
    </xf>
    <xf numFmtId="43" fontId="41" fillId="8" borderId="11" xfId="60" applyNumberFormat="1" applyFont="1" applyFill="1" applyBorder="1" applyAlignment="1">
      <alignment horizontal="left" vertical="center" wrapText="1"/>
    </xf>
    <xf numFmtId="0" fontId="42" fillId="8" borderId="11" xfId="60" applyFont="1" applyFill="1" applyBorder="1" applyAlignment="1">
      <alignment horizontal="center" vertical="center"/>
    </xf>
    <xf numFmtId="0" fontId="42" fillId="8" borderId="25" xfId="60" applyFont="1" applyFill="1" applyBorder="1" applyAlignment="1">
      <alignment vertical="center" wrapText="1"/>
    </xf>
    <xf numFmtId="166" fontId="43" fillId="8" borderId="0" xfId="60" applyNumberFormat="1" applyFont="1" applyFill="1" applyBorder="1" applyAlignment="1">
      <alignment horizontal="right" vertical="center" wrapText="1"/>
    </xf>
    <xf numFmtId="43" fontId="45" fillId="8" borderId="0" xfId="61" applyNumberFormat="1" applyFont="1" applyFill="1" applyBorder="1" applyAlignment="1">
      <alignment vertical="center" wrapText="1"/>
    </xf>
    <xf numFmtId="4" fontId="45" fillId="8" borderId="0" xfId="60" applyNumberFormat="1" applyFont="1" applyFill="1" applyBorder="1" applyAlignment="1">
      <alignment horizontal="center" vertical="center" wrapText="1"/>
    </xf>
    <xf numFmtId="0" fontId="41" fillId="8" borderId="0" xfId="60" applyFont="1" applyFill="1" applyBorder="1" applyAlignment="1">
      <alignment horizontal="right" vertical="center" wrapText="1"/>
    </xf>
    <xf numFmtId="43" fontId="44" fillId="8" borderId="0" xfId="61" applyNumberFormat="1" applyFont="1" applyFill="1" applyBorder="1" applyAlignment="1">
      <alignment vertical="center" wrapText="1"/>
    </xf>
    <xf numFmtId="4" fontId="44" fillId="8" borderId="0" xfId="60" applyNumberFormat="1" applyFont="1" applyFill="1" applyBorder="1" applyAlignment="1">
      <alignment horizontal="center" vertical="center" wrapText="1"/>
    </xf>
    <xf numFmtId="166" fontId="43" fillId="8" borderId="11" xfId="60" applyNumberFormat="1" applyFont="1" applyFill="1" applyBorder="1" applyAlignment="1">
      <alignment horizontal="right" vertical="center" wrapText="1"/>
    </xf>
    <xf numFmtId="167" fontId="42" fillId="8" borderId="11" xfId="60" applyNumberFormat="1" applyFont="1" applyFill="1" applyBorder="1" applyAlignment="1">
      <alignment horizontal="center" vertical="center"/>
    </xf>
    <xf numFmtId="0" fontId="42" fillId="0" borderId="0" xfId="60" applyFont="1" applyFill="1" applyBorder="1" applyAlignment="1">
      <alignment horizontal="center" vertical="center"/>
    </xf>
    <xf numFmtId="167" fontId="42" fillId="0" borderId="0" xfId="60" applyNumberFormat="1" applyFont="1" applyFill="1" applyBorder="1" applyAlignment="1">
      <alignment horizontal="center" vertical="center"/>
    </xf>
    <xf numFmtId="0" fontId="42" fillId="0" borderId="0" xfId="60" applyFont="1" applyFill="1" applyBorder="1" applyAlignment="1">
      <alignment horizontal="right" vertical="center"/>
    </xf>
    <xf numFmtId="10" fontId="42" fillId="0" borderId="0" xfId="61" applyNumberFormat="1" applyFont="1" applyFill="1" applyBorder="1" applyAlignment="1">
      <alignment horizontal="left" vertical="center" wrapText="1"/>
    </xf>
    <xf numFmtId="0" fontId="46" fillId="0" borderId="0" xfId="60" applyFont="1" applyFill="1" applyBorder="1" applyAlignment="1">
      <alignment horizontal="center" vertical="center" wrapText="1"/>
    </xf>
    <xf numFmtId="166" fontId="42" fillId="0" borderId="0" xfId="60" applyNumberFormat="1" applyFont="1" applyFill="1" applyBorder="1" applyAlignment="1">
      <alignment horizontal="right" vertical="center" wrapText="1"/>
    </xf>
    <xf numFmtId="166" fontId="42" fillId="0" borderId="0" xfId="60" applyNumberFormat="1" applyFont="1" applyFill="1" applyBorder="1" applyAlignment="1">
      <alignment vertical="center" wrapText="1"/>
    </xf>
    <xf numFmtId="166" fontId="42" fillId="0" borderId="0" xfId="60" applyNumberFormat="1" applyFont="1" applyFill="1" applyBorder="1" applyAlignment="1">
      <alignment horizontal="left" vertical="center" wrapText="1"/>
    </xf>
    <xf numFmtId="10" fontId="47" fillId="0" borderId="0" xfId="61" applyNumberFormat="1" applyFont="1" applyFill="1" applyBorder="1" applyAlignment="1">
      <alignment horizontal="center" vertical="center" wrapText="1"/>
    </xf>
    <xf numFmtId="10" fontId="47" fillId="0" borderId="0" xfId="61" applyNumberFormat="1" applyFont="1" applyFill="1" applyBorder="1" applyAlignment="1">
      <alignment horizontal="right" vertical="center" wrapText="1"/>
    </xf>
    <xf numFmtId="0" fontId="1" fillId="0" borderId="0" xfId="60" applyFill="1" applyBorder="1" applyAlignment="1">
      <alignment vertical="center"/>
    </xf>
    <xf numFmtId="0" fontId="15" fillId="0" borderId="0" xfId="60" applyFont="1" applyFill="1" applyBorder="1" applyAlignment="1">
      <alignment vertical="center"/>
    </xf>
    <xf numFmtId="0" fontId="1" fillId="0" borderId="0" xfId="60" applyFill="1" applyBorder="1" applyAlignment="1">
      <alignment horizontal="right" vertical="center"/>
    </xf>
    <xf numFmtId="0" fontId="1" fillId="0" borderId="0" xfId="60" applyFill="1" applyBorder="1" applyAlignment="1">
      <alignment horizontal="left" vertical="center"/>
    </xf>
    <xf numFmtId="0" fontId="36" fillId="0" borderId="0" xfId="60" applyFont="1" applyFill="1" applyBorder="1" applyAlignment="1">
      <alignment horizontal="center" vertical="center" wrapText="1"/>
    </xf>
    <xf numFmtId="10" fontId="36" fillId="0" borderId="0" xfId="61" applyNumberFormat="1" applyFont="1" applyFill="1" applyBorder="1" applyAlignment="1">
      <alignment horizontal="center" vertical="center" wrapText="1"/>
    </xf>
    <xf numFmtId="0" fontId="1" fillId="0" borderId="0" xfId="60"/>
    <xf numFmtId="0" fontId="37" fillId="8" borderId="0" xfId="3" applyFont="1" applyFill="1" applyBorder="1" applyAlignment="1">
      <alignment vertical="center"/>
    </xf>
    <xf numFmtId="0" fontId="27" fillId="9" borderId="0" xfId="60" applyFont="1" applyFill="1" applyBorder="1" applyAlignment="1">
      <alignment vertical="center"/>
    </xf>
    <xf numFmtId="0" fontId="35" fillId="12" borderId="0" xfId="60" applyFont="1" applyFill="1" applyBorder="1" applyAlignment="1">
      <alignment horizontal="center" vertical="center" wrapText="1"/>
    </xf>
    <xf numFmtId="175" fontId="35" fillId="12" borderId="0" xfId="61" applyNumberFormat="1" applyFont="1" applyFill="1" applyBorder="1" applyAlignment="1">
      <alignment horizontal="center" vertical="center" wrapText="1"/>
    </xf>
    <xf numFmtId="43" fontId="76" fillId="12" borderId="0" xfId="60" applyNumberFormat="1" applyFont="1" applyFill="1" applyBorder="1" applyAlignment="1">
      <alignment horizontal="right" vertical="center"/>
    </xf>
    <xf numFmtId="0" fontId="76" fillId="12" borderId="0" xfId="60" applyFont="1" applyFill="1" applyBorder="1" applyAlignment="1">
      <alignment horizontal="left" vertical="center" wrapText="1"/>
    </xf>
    <xf numFmtId="166" fontId="36" fillId="11" borderId="4" xfId="60" applyNumberFormat="1" applyFont="1" applyFill="1" applyBorder="1" applyAlignment="1">
      <alignment horizontal="center" vertical="center" wrapText="1"/>
    </xf>
    <xf numFmtId="10" fontId="36" fillId="11" borderId="20" xfId="61" applyNumberFormat="1" applyFont="1" applyFill="1" applyBorder="1" applyAlignment="1">
      <alignment horizontal="center" vertical="center"/>
    </xf>
    <xf numFmtId="0" fontId="35" fillId="8" borderId="11" xfId="60" applyFont="1" applyFill="1" applyBorder="1" applyAlignment="1">
      <alignment horizontal="left" vertical="center" wrapText="1"/>
    </xf>
    <xf numFmtId="0" fontId="41" fillId="8" borderId="11" xfId="60" applyFont="1" applyFill="1" applyBorder="1" applyAlignment="1">
      <alignment horizontal="center" vertical="center" wrapText="1"/>
    </xf>
    <xf numFmtId="4" fontId="41" fillId="8" borderId="11" xfId="60" applyNumberFormat="1" applyFont="1" applyFill="1" applyBorder="1" applyAlignment="1">
      <alignment horizontal="center" vertical="center" wrapText="1"/>
    </xf>
    <xf numFmtId="0" fontId="42" fillId="8" borderId="11" xfId="60" applyFont="1" applyFill="1" applyBorder="1" applyAlignment="1">
      <alignment horizontal="left" vertical="center" wrapText="1"/>
    </xf>
    <xf numFmtId="0" fontId="42" fillId="8" borderId="11" xfId="60" applyFont="1" applyFill="1" applyBorder="1" applyAlignment="1">
      <alignment horizontal="center" vertical="center" wrapText="1"/>
    </xf>
    <xf numFmtId="4" fontId="42" fillId="8" borderId="11" xfId="60" applyNumberFormat="1" applyFont="1" applyFill="1" applyBorder="1" applyAlignment="1">
      <alignment horizontal="right" vertical="center" wrapText="1"/>
    </xf>
    <xf numFmtId="166" fontId="42" fillId="8" borderId="11" xfId="60" applyNumberFormat="1" applyFont="1" applyFill="1" applyBorder="1" applyAlignment="1">
      <alignment horizontal="right" vertical="center" wrapText="1"/>
    </xf>
    <xf numFmtId="0" fontId="42" fillId="8" borderId="11" xfId="60" applyFont="1" applyFill="1" applyBorder="1" applyAlignment="1">
      <alignment horizontal="right" vertical="center"/>
    </xf>
    <xf numFmtId="0" fontId="42" fillId="8" borderId="11" xfId="60" applyNumberFormat="1" applyFont="1" applyFill="1" applyBorder="1" applyAlignment="1">
      <alignment horizontal="left" vertical="center" wrapText="1"/>
    </xf>
    <xf numFmtId="0" fontId="42" fillId="8" borderId="0" xfId="60" applyFont="1" applyFill="1" applyBorder="1" applyAlignment="1">
      <alignment horizontal="center" vertical="center"/>
    </xf>
    <xf numFmtId="0" fontId="42" fillId="8" borderId="0" xfId="60" applyFont="1" applyFill="1" applyBorder="1" applyAlignment="1">
      <alignment horizontal="left" vertical="center" wrapText="1"/>
    </xf>
    <xf numFmtId="0" fontId="42" fillId="8" borderId="0" xfId="60" applyFont="1" applyFill="1" applyBorder="1" applyAlignment="1">
      <alignment horizontal="center" vertical="center" wrapText="1"/>
    </xf>
    <xf numFmtId="4" fontId="42" fillId="8" borderId="0" xfId="60" applyNumberFormat="1" applyFont="1" applyFill="1" applyBorder="1" applyAlignment="1">
      <alignment horizontal="right" vertical="center" wrapText="1"/>
    </xf>
    <xf numFmtId="166" fontId="35" fillId="8" borderId="3" xfId="60" applyNumberFormat="1" applyFont="1" applyFill="1" applyBorder="1" applyAlignment="1">
      <alignment horizontal="right" vertical="center" wrapText="1"/>
    </xf>
    <xf numFmtId="167" fontId="42" fillId="8" borderId="0" xfId="60" applyNumberFormat="1" applyFont="1" applyFill="1" applyBorder="1" applyAlignment="1">
      <alignment horizontal="center" vertical="center"/>
    </xf>
    <xf numFmtId="0" fontId="42" fillId="8" borderId="0" xfId="60" applyFont="1" applyFill="1" applyBorder="1" applyAlignment="1">
      <alignment horizontal="right" vertical="center"/>
    </xf>
    <xf numFmtId="0" fontId="42" fillId="8" borderId="0" xfId="60" applyNumberFormat="1" applyFont="1" applyFill="1" applyBorder="1" applyAlignment="1">
      <alignment horizontal="left" vertical="center" wrapText="1"/>
    </xf>
    <xf numFmtId="166" fontId="42" fillId="8" borderId="0" xfId="60" applyNumberFormat="1" applyFont="1" applyFill="1" applyBorder="1" applyAlignment="1">
      <alignment horizontal="right" vertical="center" wrapText="1"/>
    </xf>
    <xf numFmtId="0" fontId="43" fillId="8" borderId="11" xfId="60" applyFont="1" applyFill="1" applyBorder="1" applyAlignment="1">
      <alignment horizontal="center" vertical="center"/>
    </xf>
    <xf numFmtId="0" fontId="43" fillId="8" borderId="11" xfId="60" applyFont="1" applyFill="1" applyBorder="1" applyAlignment="1">
      <alignment horizontal="left" vertical="center"/>
    </xf>
    <xf numFmtId="0" fontId="43" fillId="8" borderId="11" xfId="60" applyFont="1" applyFill="1" applyBorder="1" applyAlignment="1">
      <alignment horizontal="center" vertical="center" wrapText="1"/>
    </xf>
    <xf numFmtId="4" fontId="43" fillId="8" borderId="11" xfId="60" applyNumberFormat="1" applyFont="1" applyFill="1" applyBorder="1" applyAlignment="1">
      <alignment horizontal="right" vertical="center" wrapText="1"/>
    </xf>
    <xf numFmtId="167" fontId="43" fillId="8" borderId="11" xfId="60" applyNumberFormat="1" applyFont="1" applyFill="1" applyBorder="1" applyAlignment="1">
      <alignment horizontal="center" vertical="center"/>
    </xf>
    <xf numFmtId="0" fontId="43" fillId="8" borderId="11" xfId="60" applyFont="1" applyFill="1" applyBorder="1" applyAlignment="1">
      <alignment horizontal="right" vertical="center"/>
    </xf>
    <xf numFmtId="0" fontId="43" fillId="8" borderId="11" xfId="60" applyNumberFormat="1" applyFont="1" applyFill="1" applyBorder="1" applyAlignment="1">
      <alignment horizontal="left" vertical="center" wrapText="1"/>
    </xf>
    <xf numFmtId="166" fontId="35" fillId="8" borderId="0" xfId="60" applyNumberFormat="1" applyFont="1" applyFill="1" applyBorder="1" applyAlignment="1">
      <alignment horizontal="right" vertical="center" wrapText="1"/>
    </xf>
    <xf numFmtId="0" fontId="35" fillId="8" borderId="9" xfId="60" applyFont="1" applyFill="1" applyBorder="1" applyAlignment="1">
      <alignment horizontal="center" vertical="center" wrapText="1"/>
    </xf>
    <xf numFmtId="0" fontId="35" fillId="8" borderId="9" xfId="60" applyFont="1" applyFill="1" applyBorder="1" applyAlignment="1">
      <alignment horizontal="left" vertical="center" wrapText="1"/>
    </xf>
    <xf numFmtId="166" fontId="35" fillId="8" borderId="9" xfId="60" applyNumberFormat="1" applyFont="1" applyFill="1" applyBorder="1" applyAlignment="1">
      <alignment horizontal="right" vertical="center" wrapText="1"/>
    </xf>
    <xf numFmtId="0" fontId="35" fillId="8" borderId="9" xfId="60" applyFont="1" applyFill="1" applyBorder="1" applyAlignment="1">
      <alignment horizontal="left" vertical="center"/>
    </xf>
    <xf numFmtId="166" fontId="42" fillId="8" borderId="0" xfId="60" applyNumberFormat="1" applyFont="1" applyFill="1" applyBorder="1" applyAlignment="1">
      <alignment vertical="center" wrapText="1"/>
    </xf>
    <xf numFmtId="0" fontId="76" fillId="8" borderId="0" xfId="60" applyFont="1" applyFill="1" applyBorder="1" applyAlignment="1">
      <alignment horizontal="left" vertical="center" wrapText="1"/>
    </xf>
    <xf numFmtId="166" fontId="43" fillId="12" borderId="0" xfId="60" applyNumberFormat="1" applyFont="1" applyFill="1" applyBorder="1" applyAlignment="1">
      <alignment horizontal="right" vertical="center" wrapText="1"/>
    </xf>
    <xf numFmtId="166" fontId="35" fillId="12" borderId="0" xfId="60" applyNumberFormat="1" applyFont="1" applyFill="1" applyBorder="1" applyAlignment="1">
      <alignment horizontal="right" vertical="center" wrapText="1"/>
    </xf>
    <xf numFmtId="0" fontId="56" fillId="0" borderId="0" xfId="0" applyFont="1"/>
    <xf numFmtId="0" fontId="77" fillId="8" borderId="0" xfId="3" applyFont="1" applyFill="1" applyBorder="1" applyAlignment="1">
      <alignment horizontal="left" vertical="center"/>
    </xf>
    <xf numFmtId="0" fontId="37" fillId="8" borderId="0" xfId="3" applyFont="1" applyFill="1" applyBorder="1" applyAlignment="1">
      <alignment horizontal="left" vertical="center" wrapText="1"/>
    </xf>
    <xf numFmtId="0" fontId="78" fillId="0" borderId="0" xfId="0" applyFont="1"/>
    <xf numFmtId="0" fontId="77" fillId="8" borderId="0" xfId="3" applyFont="1" applyFill="1" applyBorder="1" applyAlignment="1">
      <alignment horizontal="left" vertical="center" wrapText="1"/>
    </xf>
    <xf numFmtId="0" fontId="59" fillId="12" borderId="0" xfId="13" applyFont="1" applyFill="1" applyBorder="1" applyAlignment="1">
      <alignment horizontal="center" vertical="center" wrapText="1"/>
    </xf>
    <xf numFmtId="0" fontId="59" fillId="12" borderId="11" xfId="13" applyFont="1" applyFill="1" applyBorder="1" applyAlignment="1">
      <alignment horizontal="center" vertical="center" wrapText="1"/>
    </xf>
    <xf numFmtId="10" fontId="45" fillId="8" borderId="9" xfId="14" applyNumberFormat="1" applyFont="1" applyFill="1" applyBorder="1" applyAlignment="1">
      <alignment horizontal="center" vertical="center"/>
    </xf>
    <xf numFmtId="4" fontId="45" fillId="8" borderId="9" xfId="13" applyNumberFormat="1" applyFont="1" applyFill="1" applyBorder="1" applyAlignment="1">
      <alignment horizontal="center" vertical="center" wrapText="1"/>
    </xf>
    <xf numFmtId="0" fontId="59" fillId="12" borderId="0" xfId="13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left" vertical="top" wrapText="1"/>
    </xf>
    <xf numFmtId="0" fontId="10" fillId="7" borderId="0" xfId="0" applyFont="1" applyFill="1" applyAlignment="1">
      <alignment horizontal="left" vertical="top" wrapText="1"/>
    </xf>
    <xf numFmtId="0" fontId="11" fillId="5" borderId="2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2" fillId="7" borderId="0" xfId="0" applyFont="1" applyFill="1" applyAlignment="1">
      <alignment horizontal="right" vertical="top" wrapText="1"/>
    </xf>
    <xf numFmtId="0" fontId="10" fillId="7" borderId="0" xfId="0" applyFont="1" applyFill="1" applyAlignment="1">
      <alignment horizontal="right" vertical="top" wrapText="1"/>
    </xf>
    <xf numFmtId="0" fontId="11" fillId="6" borderId="2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12" fillId="7" borderId="0" xfId="0" applyFont="1" applyFill="1" applyAlignment="1">
      <alignment horizontal="center" vertical="top" wrapText="1"/>
    </xf>
    <xf numFmtId="0" fontId="0" fillId="0" borderId="0" xfId="0"/>
    <xf numFmtId="4" fontId="10" fillId="7" borderId="0" xfId="0" applyNumberFormat="1" applyFont="1" applyFill="1" applyAlignment="1">
      <alignment horizontal="right" vertical="top" wrapText="1"/>
    </xf>
    <xf numFmtId="0" fontId="27" fillId="8" borderId="0" xfId="0" applyFont="1" applyFill="1" applyBorder="1" applyAlignment="1">
      <alignment horizontal="center" vertical="center"/>
    </xf>
    <xf numFmtId="0" fontId="0" fillId="0" borderId="0" xfId="0"/>
    <xf numFmtId="10" fontId="36" fillId="11" borderId="32" xfId="61" applyNumberFormat="1" applyFont="1" applyFill="1" applyBorder="1" applyAlignment="1">
      <alignment horizontal="center" vertical="center" wrapText="1"/>
    </xf>
    <xf numFmtId="10" fontId="36" fillId="11" borderId="33" xfId="61" applyNumberFormat="1" applyFont="1" applyFill="1" applyBorder="1" applyAlignment="1">
      <alignment horizontal="center" vertical="center" wrapText="1"/>
    </xf>
    <xf numFmtId="0" fontId="44" fillId="8" borderId="0" xfId="60" applyFont="1" applyFill="1" applyBorder="1" applyAlignment="1">
      <alignment horizontal="center" vertical="center"/>
    </xf>
    <xf numFmtId="166" fontId="43" fillId="8" borderId="0" xfId="60" applyNumberFormat="1" applyFont="1" applyFill="1" applyBorder="1" applyAlignment="1">
      <alignment horizontal="right" vertical="center"/>
    </xf>
    <xf numFmtId="0" fontId="37" fillId="8" borderId="0" xfId="4" applyFont="1" applyFill="1" applyBorder="1" applyAlignment="1">
      <alignment horizontal="center" vertical="center"/>
    </xf>
    <xf numFmtId="0" fontId="37" fillId="8" borderId="0" xfId="4" applyFont="1" applyFill="1" applyBorder="1" applyAlignment="1">
      <alignment horizontal="left" vertical="center"/>
    </xf>
    <xf numFmtId="0" fontId="22" fillId="8" borderId="0" xfId="3" applyFont="1" applyFill="1" applyBorder="1" applyAlignment="1">
      <alignment horizontal="center" vertical="center"/>
    </xf>
    <xf numFmtId="0" fontId="58" fillId="8" borderId="0" xfId="5" applyNumberFormat="1" applyFont="1" applyFill="1" applyBorder="1" applyAlignment="1">
      <alignment horizontal="left" vertical="center" wrapText="1"/>
    </xf>
    <xf numFmtId="0" fontId="37" fillId="8" borderId="0" xfId="3" applyFont="1" applyFill="1" applyBorder="1" applyAlignment="1">
      <alignment horizontal="center" vertical="center"/>
    </xf>
    <xf numFmtId="0" fontId="76" fillId="12" borderId="0" xfId="60" applyFont="1" applyFill="1" applyBorder="1" applyAlignment="1">
      <alignment horizontal="left" vertical="center" wrapText="1"/>
    </xf>
    <xf numFmtId="0" fontId="1" fillId="0" borderId="0" xfId="60" applyFill="1" applyBorder="1" applyAlignment="1">
      <alignment horizontal="left" vertical="center" wrapText="1"/>
    </xf>
    <xf numFmtId="0" fontId="36" fillId="0" borderId="0" xfId="60" applyFont="1" applyFill="1" applyBorder="1" applyAlignment="1">
      <alignment horizontal="left" vertical="center" wrapText="1"/>
    </xf>
    <xf numFmtId="0" fontId="42" fillId="8" borderId="11" xfId="60" applyFont="1" applyFill="1" applyBorder="1" applyAlignment="1">
      <alignment horizontal="left" vertical="center" wrapText="1"/>
    </xf>
    <xf numFmtId="166" fontId="43" fillId="8" borderId="11" xfId="60" applyNumberFormat="1" applyFont="1" applyFill="1" applyBorder="1" applyAlignment="1">
      <alignment horizontal="center" vertical="center" wrapText="1"/>
    </xf>
    <xf numFmtId="0" fontId="35" fillId="8" borderId="25" xfId="60" applyFont="1" applyFill="1" applyBorder="1" applyAlignment="1">
      <alignment horizontal="left" vertical="center" wrapText="1"/>
    </xf>
    <xf numFmtId="0" fontId="42" fillId="0" borderId="0" xfId="60" applyFont="1" applyFill="1" applyBorder="1" applyAlignment="1">
      <alignment horizontal="left" vertical="center" wrapText="1"/>
    </xf>
    <xf numFmtId="0" fontId="36" fillId="11" borderId="6" xfId="60" applyFont="1" applyFill="1" applyBorder="1" applyAlignment="1">
      <alignment horizontal="center" vertical="center" wrapText="1"/>
    </xf>
    <xf numFmtId="0" fontId="36" fillId="11" borderId="0" xfId="60" applyFont="1" applyFill="1" applyBorder="1" applyAlignment="1">
      <alignment horizontal="center" vertical="center" wrapText="1"/>
    </xf>
    <xf numFmtId="0" fontId="36" fillId="11" borderId="7" xfId="60" applyFont="1" applyFill="1" applyBorder="1" applyAlignment="1">
      <alignment horizontal="center" vertical="center" wrapText="1"/>
    </xf>
    <xf numFmtId="166" fontId="36" fillId="11" borderId="6" xfId="60" applyNumberFormat="1" applyFont="1" applyFill="1" applyBorder="1" applyAlignment="1">
      <alignment horizontal="center" vertical="center" wrapText="1"/>
    </xf>
    <xf numFmtId="166" fontId="36" fillId="11" borderId="7" xfId="60" applyNumberFormat="1" applyFont="1" applyFill="1" applyBorder="1" applyAlignment="1">
      <alignment horizontal="center" vertical="center" wrapText="1"/>
    </xf>
    <xf numFmtId="0" fontId="35" fillId="8" borderId="11" xfId="60" applyFont="1" applyFill="1" applyBorder="1" applyAlignment="1">
      <alignment horizontal="left" vertical="center" wrapText="1"/>
    </xf>
    <xf numFmtId="0" fontId="36" fillId="11" borderId="8" xfId="60" applyFont="1" applyFill="1" applyBorder="1" applyAlignment="1">
      <alignment horizontal="left" vertical="center" wrapText="1"/>
    </xf>
    <xf numFmtId="0" fontId="36" fillId="11" borderId="9" xfId="60" applyFont="1" applyFill="1" applyBorder="1" applyAlignment="1">
      <alignment horizontal="left" vertical="center" wrapText="1"/>
    </xf>
    <xf numFmtId="0" fontId="36" fillId="11" borderId="10" xfId="60" applyFont="1" applyFill="1" applyBorder="1" applyAlignment="1">
      <alignment horizontal="left" vertical="center" wrapText="1"/>
    </xf>
    <xf numFmtId="0" fontId="48" fillId="8" borderId="0" xfId="5" applyNumberFormat="1" applyFont="1" applyFill="1" applyBorder="1" applyAlignment="1">
      <alignment horizontal="left" vertical="center" wrapText="1"/>
    </xf>
    <xf numFmtId="0" fontId="27" fillId="9" borderId="0" xfId="60" applyFont="1" applyFill="1" applyBorder="1" applyAlignment="1">
      <alignment horizontal="center" vertical="center"/>
    </xf>
    <xf numFmtId="0" fontId="54" fillId="8" borderId="0" xfId="60" applyFont="1" applyFill="1" applyAlignment="1">
      <alignment horizontal="left" vertical="center" wrapText="1"/>
    </xf>
    <xf numFmtId="0" fontId="14" fillId="11" borderId="8" xfId="60" applyFont="1" applyFill="1" applyBorder="1" applyAlignment="1">
      <alignment horizontal="left" vertical="center" wrapText="1"/>
    </xf>
    <xf numFmtId="0" fontId="14" fillId="11" borderId="9" xfId="60" applyFont="1" applyFill="1" applyBorder="1" applyAlignment="1">
      <alignment horizontal="left" vertical="center" wrapText="1"/>
    </xf>
    <xf numFmtId="0" fontId="14" fillId="11" borderId="10" xfId="60" applyFont="1" applyFill="1" applyBorder="1" applyAlignment="1">
      <alignment horizontal="left" vertical="center" wrapText="1"/>
    </xf>
    <xf numFmtId="0" fontId="32" fillId="8" borderId="11" xfId="60" applyFont="1" applyFill="1" applyBorder="1" applyAlignment="1">
      <alignment horizontal="left" vertical="center" wrapText="1"/>
    </xf>
    <xf numFmtId="0" fontId="49" fillId="8" borderId="0" xfId="60" applyFont="1" applyFill="1" applyBorder="1" applyAlignment="1">
      <alignment horizontal="right" vertical="center" wrapText="1"/>
    </xf>
    <xf numFmtId="0" fontId="49" fillId="8" borderId="11" xfId="60" applyFont="1" applyFill="1" applyBorder="1" applyAlignment="1">
      <alignment horizontal="left" vertical="center" wrapText="1"/>
    </xf>
    <xf numFmtId="0" fontId="34" fillId="11" borderId="8" xfId="60" applyFont="1" applyFill="1" applyBorder="1" applyAlignment="1">
      <alignment horizontal="left" vertical="center" wrapText="1"/>
    </xf>
    <xf numFmtId="0" fontId="34" fillId="11" borderId="9" xfId="60" applyFont="1" applyFill="1" applyBorder="1" applyAlignment="1">
      <alignment horizontal="left" vertical="center" wrapText="1"/>
    </xf>
    <xf numFmtId="0" fontId="34" fillId="11" borderId="10" xfId="60" applyFont="1" applyFill="1" applyBorder="1" applyAlignment="1">
      <alignment horizontal="left" vertical="center" wrapText="1"/>
    </xf>
    <xf numFmtId="0" fontId="17" fillId="8" borderId="0" xfId="4" applyFont="1" applyFill="1" applyBorder="1" applyAlignment="1">
      <alignment horizontal="left" vertical="center"/>
    </xf>
    <xf numFmtId="0" fontId="61" fillId="8" borderId="0" xfId="3" applyFont="1" applyFill="1" applyBorder="1" applyAlignment="1">
      <alignment horizontal="center" vertical="center"/>
    </xf>
    <xf numFmtId="0" fontId="23" fillId="8" borderId="0" xfId="5" applyNumberFormat="1" applyFont="1" applyFill="1" applyBorder="1" applyAlignment="1">
      <alignment horizontal="left" vertical="center" wrapText="1"/>
    </xf>
    <xf numFmtId="0" fontId="57" fillId="8" borderId="0" xfId="3" applyFont="1" applyFill="1" applyBorder="1" applyAlignment="1">
      <alignment horizontal="center" vertical="center"/>
    </xf>
    <xf numFmtId="0" fontId="46" fillId="12" borderId="0" xfId="0" applyFont="1" applyFill="1" applyBorder="1" applyAlignment="1">
      <alignment horizontal="right" vertical="center" wrapText="1"/>
    </xf>
    <xf numFmtId="172" fontId="46" fillId="12" borderId="0" xfId="0" applyNumberFormat="1" applyFont="1" applyFill="1" applyBorder="1" applyAlignment="1">
      <alignment horizontal="right" vertical="center" wrapText="1"/>
    </xf>
    <xf numFmtId="0" fontId="46" fillId="12" borderId="0" xfId="0" applyFont="1" applyFill="1" applyAlignment="1">
      <alignment horizontal="right" vertical="center"/>
    </xf>
    <xf numFmtId="4" fontId="45" fillId="8" borderId="11" xfId="13" applyNumberFormat="1" applyFont="1" applyFill="1" applyBorder="1" applyAlignment="1">
      <alignment horizontal="center" vertical="center" wrapText="1"/>
    </xf>
    <xf numFmtId="172" fontId="46" fillId="12" borderId="0" xfId="0" applyNumberFormat="1" applyFont="1" applyFill="1" applyAlignment="1">
      <alignment horizontal="right" vertical="center"/>
    </xf>
    <xf numFmtId="0" fontId="59" fillId="12" borderId="0" xfId="13" applyFont="1" applyFill="1" applyBorder="1" applyAlignment="1">
      <alignment horizontal="left" vertical="center" wrapText="1"/>
    </xf>
    <xf numFmtId="4" fontId="45" fillId="8" borderId="9" xfId="13" applyNumberFormat="1" applyFont="1" applyFill="1" applyBorder="1" applyAlignment="1">
      <alignment horizontal="center" vertical="center" wrapText="1"/>
    </xf>
    <xf numFmtId="10" fontId="45" fillId="8" borderId="11" xfId="14" applyNumberFormat="1" applyFont="1" applyFill="1" applyBorder="1" applyAlignment="1">
      <alignment horizontal="center" vertical="center"/>
    </xf>
    <xf numFmtId="0" fontId="59" fillId="12" borderId="25" xfId="13" applyFont="1" applyFill="1" applyBorder="1" applyAlignment="1">
      <alignment horizontal="left" vertical="center" wrapText="1"/>
    </xf>
    <xf numFmtId="0" fontId="27" fillId="9" borderId="0" xfId="13" applyFont="1" applyFill="1" applyBorder="1" applyAlignment="1">
      <alignment horizontal="center" vertical="center"/>
    </xf>
    <xf numFmtId="0" fontId="59" fillId="12" borderId="0" xfId="13" applyFont="1" applyFill="1" applyBorder="1" applyAlignment="1">
      <alignment horizontal="center" vertical="center" wrapText="1"/>
    </xf>
    <xf numFmtId="0" fontId="59" fillId="12" borderId="11" xfId="13" applyFont="1" applyFill="1" applyBorder="1" applyAlignment="1">
      <alignment horizontal="center" vertical="center" wrapText="1"/>
    </xf>
    <xf numFmtId="10" fontId="45" fillId="8" borderId="9" xfId="14" applyNumberFormat="1" applyFont="1" applyFill="1" applyBorder="1" applyAlignment="1">
      <alignment horizontal="center" vertical="center"/>
    </xf>
    <xf numFmtId="10" fontId="60" fillId="11" borderId="6" xfId="14" applyNumberFormat="1" applyFont="1" applyFill="1" applyBorder="1" applyAlignment="1">
      <alignment horizontal="center" vertical="center" wrapText="1"/>
    </xf>
    <xf numFmtId="10" fontId="60" fillId="11" borderId="0" xfId="14" applyNumberFormat="1" applyFont="1" applyFill="1" applyBorder="1" applyAlignment="1">
      <alignment horizontal="center" vertical="center" wrapText="1"/>
    </xf>
    <xf numFmtId="0" fontId="34" fillId="11" borderId="0" xfId="0" applyFont="1" applyFill="1" applyBorder="1" applyAlignment="1">
      <alignment horizontal="right" vertical="center" wrapText="1"/>
    </xf>
    <xf numFmtId="172" fontId="34" fillId="11" borderId="0" xfId="0" applyNumberFormat="1" applyFont="1" applyFill="1" applyBorder="1" applyAlignment="1">
      <alignment horizontal="right" vertical="center" wrapText="1"/>
    </xf>
    <xf numFmtId="44" fontId="34" fillId="11" borderId="0" xfId="0" applyNumberFormat="1" applyFont="1" applyFill="1" applyBorder="1" applyAlignment="1">
      <alignment horizontal="right" vertical="center" wrapText="1"/>
    </xf>
    <xf numFmtId="164" fontId="34" fillId="11" borderId="0" xfId="1" applyFont="1" applyFill="1" applyBorder="1" applyAlignment="1">
      <alignment horizontal="right" vertical="center" wrapText="1"/>
    </xf>
    <xf numFmtId="172" fontId="46" fillId="12" borderId="0" xfId="0" applyNumberFormat="1" applyFont="1" applyFill="1" applyBorder="1" applyAlignment="1">
      <alignment horizontal="center" vertical="center" wrapText="1"/>
    </xf>
    <xf numFmtId="10" fontId="14" fillId="11" borderId="32" xfId="2" applyNumberFormat="1" applyFont="1" applyFill="1" applyBorder="1" applyAlignment="1">
      <alignment horizontal="center" vertical="center" wrapText="1"/>
    </xf>
    <xf numFmtId="10" fontId="14" fillId="11" borderId="33" xfId="2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top" wrapText="1"/>
    </xf>
    <xf numFmtId="0" fontId="12" fillId="7" borderId="0" xfId="0" applyFont="1" applyFill="1" applyAlignment="1">
      <alignment horizontal="right" vertical="top" wrapText="1"/>
    </xf>
    <xf numFmtId="0" fontId="8" fillId="7" borderId="2" xfId="0" applyFont="1" applyFill="1" applyBorder="1" applyAlignment="1">
      <alignment horizontal="left" vertical="top" wrapText="1"/>
    </xf>
    <xf numFmtId="0" fontId="8" fillId="7" borderId="23" xfId="0" applyFont="1" applyFill="1" applyBorder="1" applyAlignment="1">
      <alignment horizontal="left" vertical="top" wrapText="1"/>
    </xf>
    <xf numFmtId="0" fontId="8" fillId="7" borderId="24" xfId="0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horizontal="left" vertical="top" wrapText="1"/>
    </xf>
    <xf numFmtId="0" fontId="12" fillId="7" borderId="41" xfId="0" applyFont="1" applyFill="1" applyBorder="1" applyAlignment="1">
      <alignment horizontal="right" vertical="top" wrapText="1"/>
    </xf>
    <xf numFmtId="0" fontId="11" fillId="5" borderId="23" xfId="0" applyFont="1" applyFill="1" applyBorder="1" applyAlignment="1">
      <alignment horizontal="left" vertical="top" wrapText="1"/>
    </xf>
    <xf numFmtId="0" fontId="11" fillId="5" borderId="24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left" vertical="top" wrapText="1"/>
    </xf>
    <xf numFmtId="0" fontId="12" fillId="2" borderId="24" xfId="0" applyFont="1" applyFill="1" applyBorder="1" applyAlignment="1">
      <alignment horizontal="left" vertical="top" wrapText="1"/>
    </xf>
    <xf numFmtId="0" fontId="12" fillId="3" borderId="23" xfId="0" applyFont="1" applyFill="1" applyBorder="1" applyAlignment="1">
      <alignment horizontal="left" vertical="top" wrapText="1"/>
    </xf>
    <xf numFmtId="0" fontId="12" fillId="3" borderId="24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left" vertical="top" wrapText="1"/>
    </xf>
    <xf numFmtId="0" fontId="27" fillId="9" borderId="3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horizontal="right" vertical="top" wrapText="1"/>
    </xf>
    <xf numFmtId="0" fontId="10" fillId="7" borderId="36" xfId="0" applyFont="1" applyFill="1" applyBorder="1" applyAlignment="1">
      <alignment horizontal="left" vertical="top" wrapText="1"/>
    </xf>
    <xf numFmtId="0" fontId="10" fillId="7" borderId="0" xfId="0" applyFont="1" applyFill="1" applyBorder="1" applyAlignment="1">
      <alignment horizontal="left" vertical="top" wrapText="1"/>
    </xf>
    <xf numFmtId="4" fontId="10" fillId="7" borderId="0" xfId="0" applyNumberFormat="1" applyFont="1" applyFill="1" applyBorder="1" applyAlignment="1">
      <alignment horizontal="right" vertical="top" wrapText="1"/>
    </xf>
    <xf numFmtId="4" fontId="10" fillId="7" borderId="37" xfId="0" applyNumberFormat="1" applyFont="1" applyFill="1" applyBorder="1" applyAlignment="1">
      <alignment horizontal="right" vertical="top" wrapText="1"/>
    </xf>
    <xf numFmtId="0" fontId="10" fillId="7" borderId="38" xfId="0" applyFont="1" applyFill="1" applyBorder="1" applyAlignment="1">
      <alignment horizontal="left" vertical="top" wrapText="1"/>
    </xf>
    <xf numFmtId="0" fontId="10" fillId="7" borderId="12" xfId="0" applyFont="1" applyFill="1" applyBorder="1" applyAlignment="1">
      <alignment horizontal="left" vertical="top" wrapText="1"/>
    </xf>
    <xf numFmtId="0" fontId="9" fillId="4" borderId="23" xfId="0" applyFont="1" applyFill="1" applyBorder="1" applyAlignment="1">
      <alignment horizontal="left" vertical="top" wrapText="1"/>
    </xf>
    <xf numFmtId="0" fontId="9" fillId="4" borderId="24" xfId="0" applyFont="1" applyFill="1" applyBorder="1" applyAlignment="1">
      <alignment horizontal="left" vertical="top" wrapText="1"/>
    </xf>
    <xf numFmtId="4" fontId="10" fillId="7" borderId="19" xfId="0" applyNumberFormat="1" applyFont="1" applyFill="1" applyBorder="1" applyAlignment="1">
      <alignment horizontal="right" vertical="top" wrapText="1"/>
    </xf>
    <xf numFmtId="4" fontId="10" fillId="7" borderId="35" xfId="0" applyNumberFormat="1" applyFont="1" applyFill="1" applyBorder="1" applyAlignment="1">
      <alignment horizontal="right" vertical="top" wrapText="1"/>
    </xf>
    <xf numFmtId="0" fontId="10" fillId="7" borderId="34" xfId="0" applyFont="1" applyFill="1" applyBorder="1" applyAlignment="1">
      <alignment horizontal="left" vertical="top" wrapText="1"/>
    </xf>
    <xf numFmtId="0" fontId="10" fillId="7" borderId="19" xfId="0" applyFont="1" applyFill="1" applyBorder="1" applyAlignment="1">
      <alignment horizontal="left" vertical="top" wrapText="1"/>
    </xf>
    <xf numFmtId="0" fontId="10" fillId="7" borderId="0" xfId="0" applyFont="1" applyFill="1" applyAlignment="1">
      <alignment horizontal="left" vertical="top" wrapText="1"/>
    </xf>
    <xf numFmtId="0" fontId="54" fillId="8" borderId="0" xfId="0" applyFont="1" applyFill="1" applyAlignment="1">
      <alignment horizontal="left" vertical="center" wrapText="1"/>
    </xf>
    <xf numFmtId="0" fontId="49" fillId="8" borderId="11" xfId="0" applyFont="1" applyFill="1" applyBorder="1" applyAlignment="1">
      <alignment horizontal="left" vertical="center" wrapText="1"/>
    </xf>
    <xf numFmtId="0" fontId="34" fillId="11" borderId="8" xfId="0" applyFont="1" applyFill="1" applyBorder="1" applyAlignment="1">
      <alignment horizontal="left" vertical="center" wrapText="1"/>
    </xf>
    <xf numFmtId="0" fontId="34" fillId="11" borderId="9" xfId="0" applyFont="1" applyFill="1" applyBorder="1" applyAlignment="1">
      <alignment horizontal="left" vertical="center" wrapText="1"/>
    </xf>
    <xf numFmtId="0" fontId="34" fillId="11" borderId="10" xfId="0" applyFont="1" applyFill="1" applyBorder="1" applyAlignment="1">
      <alignment horizontal="left" vertical="center" wrapText="1"/>
    </xf>
    <xf numFmtId="0" fontId="52" fillId="0" borderId="17" xfId="0" applyFont="1" applyBorder="1" applyAlignment="1">
      <alignment horizontal="center" vertical="top" wrapText="1"/>
    </xf>
    <xf numFmtId="0" fontId="52" fillId="0" borderId="18" xfId="0" applyFont="1" applyBorder="1" applyAlignment="1">
      <alignment horizontal="center" vertical="top" wrapText="1"/>
    </xf>
    <xf numFmtId="0" fontId="52" fillId="0" borderId="14" xfId="0" applyFont="1" applyBorder="1" applyAlignment="1">
      <alignment horizontal="center" vertical="top" wrapText="1"/>
    </xf>
    <xf numFmtId="0" fontId="52" fillId="0" borderId="12" xfId="0" applyFont="1" applyBorder="1" applyAlignment="1">
      <alignment horizontal="justify"/>
    </xf>
    <xf numFmtId="0" fontId="33" fillId="8" borderId="25" xfId="0" applyFont="1" applyFill="1" applyBorder="1" applyAlignment="1">
      <alignment horizontal="center" vertical="center"/>
    </xf>
    <xf numFmtId="0" fontId="33" fillId="8" borderId="0" xfId="0" applyFont="1" applyFill="1" applyBorder="1" applyAlignment="1">
      <alignment horizontal="center" vertical="center"/>
    </xf>
    <xf numFmtId="0" fontId="14" fillId="11" borderId="8" xfId="0" applyFont="1" applyFill="1" applyBorder="1" applyAlignment="1">
      <alignment horizontal="left" vertical="center" wrapText="1"/>
    </xf>
    <xf numFmtId="0" fontId="14" fillId="11" borderId="9" xfId="0" applyFont="1" applyFill="1" applyBorder="1" applyAlignment="1">
      <alignment horizontal="left" vertical="center" wrapText="1"/>
    </xf>
    <xf numFmtId="0" fontId="14" fillId="11" borderId="10" xfId="0" applyFont="1" applyFill="1" applyBorder="1" applyAlignment="1">
      <alignment horizontal="left" vertical="center" wrapText="1"/>
    </xf>
    <xf numFmtId="0" fontId="49" fillId="8" borderId="25" xfId="0" applyFont="1" applyFill="1" applyBorder="1" applyAlignment="1">
      <alignment horizontal="right" vertical="center" wrapText="1"/>
    </xf>
    <xf numFmtId="0" fontId="27" fillId="9" borderId="0" xfId="0" applyFont="1" applyFill="1" applyBorder="1" applyAlignment="1">
      <alignment horizontal="center" vertical="center"/>
    </xf>
    <xf numFmtId="0" fontId="68" fillId="10" borderId="19" xfId="6" applyFont="1" applyFill="1" applyBorder="1" applyAlignment="1">
      <alignment horizontal="center" vertical="center"/>
    </xf>
    <xf numFmtId="0" fontId="68" fillId="10" borderId="12" xfId="6" applyFont="1" applyFill="1" applyBorder="1" applyAlignment="1">
      <alignment horizontal="center" vertical="center"/>
    </xf>
    <xf numFmtId="0" fontId="68" fillId="10" borderId="19" xfId="6" applyFont="1" applyFill="1" applyBorder="1" applyAlignment="1">
      <alignment horizontal="left" vertical="center"/>
    </xf>
    <xf numFmtId="0" fontId="68" fillId="10" borderId="12" xfId="6" applyFont="1" applyFill="1" applyBorder="1" applyAlignment="1">
      <alignment horizontal="left" vertical="center"/>
    </xf>
    <xf numFmtId="0" fontId="19" fillId="8" borderId="0" xfId="4" applyFont="1" applyFill="1" applyBorder="1" applyAlignment="1">
      <alignment horizontal="left" vertical="center"/>
    </xf>
    <xf numFmtId="0" fontId="28" fillId="9" borderId="0" xfId="0" applyFont="1" applyFill="1" applyBorder="1" applyAlignment="1">
      <alignment horizontal="center" vertical="center"/>
    </xf>
    <xf numFmtId="0" fontId="68" fillId="10" borderId="0" xfId="6" applyFont="1" applyFill="1" applyBorder="1" applyAlignment="1">
      <alignment horizontal="center" vertical="center"/>
    </xf>
    <xf numFmtId="0" fontId="68" fillId="10" borderId="0" xfId="6" applyFont="1" applyFill="1" applyBorder="1" applyAlignment="1">
      <alignment horizontal="left" vertical="center"/>
    </xf>
    <xf numFmtId="0" fontId="27" fillId="8" borderId="0" xfId="0" applyFont="1" applyFill="1" applyBorder="1" applyAlignment="1">
      <alignment horizontal="center" vertical="center"/>
    </xf>
    <xf numFmtId="0" fontId="22" fillId="8" borderId="0" xfId="5" applyNumberFormat="1" applyFont="1" applyFill="1" applyBorder="1" applyAlignment="1">
      <alignment horizontal="center" vertical="center" wrapText="1"/>
    </xf>
    <xf numFmtId="0" fontId="74" fillId="15" borderId="0" xfId="0" applyFont="1" applyFill="1" applyBorder="1" applyAlignment="1">
      <alignment horizontal="left" vertical="center" wrapText="1"/>
    </xf>
    <xf numFmtId="0" fontId="70" fillId="11" borderId="6" xfId="0" applyFont="1" applyFill="1" applyBorder="1" applyAlignment="1">
      <alignment horizontal="left" vertical="center" wrapText="1"/>
    </xf>
    <xf numFmtId="0" fontId="70" fillId="11" borderId="7" xfId="0" applyFont="1" applyFill="1" applyBorder="1" applyAlignment="1">
      <alignment horizontal="left" vertical="center" wrapText="1"/>
    </xf>
    <xf numFmtId="0" fontId="72" fillId="11" borderId="6" xfId="0" applyFont="1" applyFill="1" applyBorder="1" applyAlignment="1">
      <alignment horizontal="left" vertical="center" wrapText="1"/>
    </xf>
    <xf numFmtId="0" fontId="72" fillId="11" borderId="7" xfId="0" applyFont="1" applyFill="1" applyBorder="1" applyAlignment="1">
      <alignment horizontal="left" vertical="center" wrapText="1"/>
    </xf>
    <xf numFmtId="0" fontId="44" fillId="8" borderId="0" xfId="0" applyFont="1" applyFill="1" applyBorder="1" applyAlignment="1">
      <alignment horizontal="center" vertical="center"/>
    </xf>
    <xf numFmtId="0" fontId="42" fillId="8" borderId="0" xfId="0" applyFont="1" applyFill="1" applyBorder="1" applyAlignment="1">
      <alignment horizontal="right" vertical="center" wrapText="1"/>
    </xf>
    <xf numFmtId="0" fontId="42" fillId="8" borderId="0" xfId="0" applyFont="1" applyFill="1" applyBorder="1" applyAlignment="1">
      <alignment horizontal="left" vertical="center" wrapText="1"/>
    </xf>
    <xf numFmtId="0" fontId="36" fillId="8" borderId="0" xfId="0" applyFont="1" applyFill="1" applyBorder="1" applyAlignment="1">
      <alignment horizontal="left" vertical="center" wrapText="1"/>
    </xf>
    <xf numFmtId="0" fontId="35" fillId="8" borderId="0" xfId="0" applyFont="1" applyFill="1" applyBorder="1" applyAlignment="1">
      <alignment horizontal="left" vertical="center" wrapText="1"/>
    </xf>
    <xf numFmtId="0" fontId="0" fillId="8" borderId="0" xfId="0" applyFill="1" applyBorder="1" applyAlignment="1">
      <alignment horizontal="left" vertical="center" wrapText="1"/>
    </xf>
  </cellXfs>
  <cellStyles count="62">
    <cellStyle name="12" xfId="20"/>
    <cellStyle name="Cancel" xfId="21"/>
    <cellStyle name="Currency 2" xfId="54"/>
    <cellStyle name="Euro" xfId="22"/>
    <cellStyle name="Hiperlink 2" xfId="23"/>
    <cellStyle name="Moeda" xfId="1" builtinId="4"/>
    <cellStyle name="Moeda 2" xfId="24"/>
    <cellStyle name="Moeda 3" xfId="19"/>
    <cellStyle name="Moeda 3 2" xfId="48"/>
    <cellStyle name="Moeda 4" xfId="25"/>
    <cellStyle name="Moeda 5" xfId="16"/>
    <cellStyle name="Moeda 6" xfId="59"/>
    <cellStyle name="Normal" xfId="0" builtinId="0"/>
    <cellStyle name="Normal 10" xfId="26"/>
    <cellStyle name="Normal 11" xfId="13"/>
    <cellStyle name="Normal 12" xfId="55"/>
    <cellStyle name="Normal 13" xfId="51"/>
    <cellStyle name="Normal 14" xfId="52"/>
    <cellStyle name="Normal 15" xfId="56"/>
    <cellStyle name="Normal 16" xfId="60"/>
    <cellStyle name="Normal 2" xfId="10"/>
    <cellStyle name="Normal 2 2" xfId="11"/>
    <cellStyle name="Normal 2 2 2" xfId="53"/>
    <cellStyle name="Normal 3" xfId="6"/>
    <cellStyle name="Normal 3 2" xfId="27"/>
    <cellStyle name="Normal 3 3" xfId="17"/>
    <cellStyle name="Normal 4" xfId="12"/>
    <cellStyle name="Normal 4 2" xfId="28"/>
    <cellStyle name="Normal 5" xfId="29"/>
    <cellStyle name="Normal 6" xfId="30"/>
    <cellStyle name="Normal 7" xfId="31"/>
    <cellStyle name="Normal 8" xfId="32"/>
    <cellStyle name="Normal 9" xfId="33"/>
    <cellStyle name="Normal_capa" xfId="3"/>
    <cellStyle name="Normal_CPU_06_400_91_00750_00_SEE_parte02 2" xfId="5"/>
    <cellStyle name="Normal_LO2001 01_026 001 00" xfId="4"/>
    <cellStyle name="padroes" xfId="34"/>
    <cellStyle name="planilhas" xfId="35"/>
    <cellStyle name="Porcentagem" xfId="2" builtinId="5"/>
    <cellStyle name="Porcentagem 2" xfId="36"/>
    <cellStyle name="Porcentagem 2 2" xfId="8"/>
    <cellStyle name="Porcentagem 3" xfId="37"/>
    <cellStyle name="Porcentagem 4" xfId="9"/>
    <cellStyle name="Porcentagem 5" xfId="38"/>
    <cellStyle name="Porcentagem 6" xfId="14"/>
    <cellStyle name="Porcentagem 7" xfId="57"/>
    <cellStyle name="Porcentagem 8" xfId="61"/>
    <cellStyle name="Separador de milhares 2" xfId="39"/>
    <cellStyle name="Separador de milhares 2 2" xfId="15"/>
    <cellStyle name="Separador de milhares 2 3" xfId="40"/>
    <cellStyle name="Separador de milhares 2 4" xfId="41"/>
    <cellStyle name="Separador de milhares 2 4 2" xfId="49"/>
    <cellStyle name="Separador de milhares 2 5" xfId="50"/>
    <cellStyle name="Separador de milhares 3" xfId="42"/>
    <cellStyle name="Separador de milhares 4" xfId="7"/>
    <cellStyle name="Separador de milhares 4 2" xfId="18"/>
    <cellStyle name="Separador de milhares 5" xfId="43"/>
    <cellStyle name="Separador de milhares 6" xfId="44"/>
    <cellStyle name="Total 2" xfId="45"/>
    <cellStyle name="Vírgula 2" xfId="46"/>
    <cellStyle name="Vírgula 3" xfId="47"/>
    <cellStyle name="Vírgula 4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104775</xdr:rowOff>
    </xdr:from>
    <xdr:to>
      <xdr:col>4</xdr:col>
      <xdr:colOff>333375</xdr:colOff>
      <xdr:row>3</xdr:row>
      <xdr:rowOff>257175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295275"/>
          <a:ext cx="2476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</xdr:row>
      <xdr:rowOff>209550</xdr:rowOff>
    </xdr:from>
    <xdr:to>
      <xdr:col>2</xdr:col>
      <xdr:colOff>3486150</xdr:colOff>
      <xdr:row>3</xdr:row>
      <xdr:rowOff>647700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390525"/>
          <a:ext cx="456247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9524</xdr:colOff>
      <xdr:row>8</xdr:row>
      <xdr:rowOff>190499</xdr:rowOff>
    </xdr:from>
    <xdr:ext cx="8905875" cy="10048875"/>
    <xdr:pic>
      <xdr:nvPicPr>
        <xdr:cNvPr id="3" name="Imagem 2"/>
        <xdr:cNvPicPr/>
      </xdr:nvPicPr>
      <xdr:blipFill rotWithShape="1">
        <a:blip xmlns:r="http://schemas.openxmlformats.org/officeDocument/2006/relationships" r:embed="rId1"/>
        <a:srcRect r="961"/>
        <a:stretch/>
      </xdr:blipFill>
      <xdr:spPr bwMode="auto">
        <a:xfrm>
          <a:off x="257174" y="1847849"/>
          <a:ext cx="8905875" cy="10048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2</xdr:col>
      <xdr:colOff>0</xdr:colOff>
      <xdr:row>0</xdr:row>
      <xdr:rowOff>180975</xdr:rowOff>
    </xdr:from>
    <xdr:to>
      <xdr:col>2</xdr:col>
      <xdr:colOff>2519220</xdr:colOff>
      <xdr:row>4</xdr:row>
      <xdr:rowOff>15688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180975"/>
          <a:ext cx="2519220" cy="739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76200</xdr:rowOff>
    </xdr:from>
    <xdr:to>
      <xdr:col>2</xdr:col>
      <xdr:colOff>1781175</xdr:colOff>
      <xdr:row>2</xdr:row>
      <xdr:rowOff>581025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6200"/>
          <a:ext cx="21717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13608</xdr:rowOff>
    </xdr:from>
    <xdr:to>
      <xdr:col>2</xdr:col>
      <xdr:colOff>2519220</xdr:colOff>
      <xdr:row>3</xdr:row>
      <xdr:rowOff>440232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299358"/>
          <a:ext cx="2519220" cy="7409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216413</xdr:colOff>
      <xdr:row>1</xdr:row>
      <xdr:rowOff>46505</xdr:rowOff>
    </xdr:from>
    <xdr:to>
      <xdr:col>2</xdr:col>
      <xdr:colOff>1498863</xdr:colOff>
      <xdr:row>4</xdr:row>
      <xdr:rowOff>78730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413" y="237005"/>
          <a:ext cx="2526303" cy="7381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216413</xdr:colOff>
      <xdr:row>1</xdr:row>
      <xdr:rowOff>46505</xdr:rowOff>
    </xdr:from>
    <xdr:to>
      <xdr:col>2</xdr:col>
      <xdr:colOff>1498863</xdr:colOff>
      <xdr:row>4</xdr:row>
      <xdr:rowOff>78730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413" y="237005"/>
          <a:ext cx="2520700" cy="746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180975</xdr:rowOff>
    </xdr:from>
    <xdr:to>
      <xdr:col>3</xdr:col>
      <xdr:colOff>1757220</xdr:colOff>
      <xdr:row>5</xdr:row>
      <xdr:rowOff>37498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80975"/>
          <a:ext cx="2519220" cy="76139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180975</xdr:rowOff>
    </xdr:from>
    <xdr:to>
      <xdr:col>3</xdr:col>
      <xdr:colOff>1757220</xdr:colOff>
      <xdr:row>5</xdr:row>
      <xdr:rowOff>37498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180975"/>
          <a:ext cx="2519220" cy="10471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11204</xdr:colOff>
      <xdr:row>33</xdr:row>
      <xdr:rowOff>89645</xdr:rowOff>
    </xdr:from>
    <xdr:to>
      <xdr:col>17</xdr:col>
      <xdr:colOff>555624</xdr:colOff>
      <xdr:row>47</xdr:row>
      <xdr:rowOff>111126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1579" y="7249270"/>
          <a:ext cx="6703921" cy="349810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180975</xdr:rowOff>
    </xdr:from>
    <xdr:to>
      <xdr:col>2</xdr:col>
      <xdr:colOff>2519220</xdr:colOff>
      <xdr:row>3</xdr:row>
      <xdr:rowOff>342298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180975"/>
          <a:ext cx="2519220" cy="743750"/>
        </a:xfrm>
        <a:prstGeom prst="rect">
          <a:avLst/>
        </a:prstGeom>
      </xdr:spPr>
    </xdr:pic>
    <xdr:clientData/>
  </xdr:twoCellAnchor>
  <xdr:oneCellAnchor>
    <xdr:from>
      <xdr:col>2</xdr:col>
      <xdr:colOff>2420472</xdr:colOff>
      <xdr:row>29</xdr:row>
      <xdr:rowOff>33618</xdr:rowOff>
    </xdr:from>
    <xdr:ext cx="3165880" cy="7143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ixaDeTexto 7"/>
            <xdr:cNvSpPr txBox="1"/>
          </xdr:nvSpPr>
          <xdr:spPr>
            <a:xfrm>
              <a:off x="3260913" y="6465794"/>
              <a:ext cx="3165880" cy="7143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600" b="0" i="1">
                      <a:latin typeface="Cambria Math" panose="02040503050406030204" pitchFamily="18" charset="0"/>
                    </a:rPr>
                    <m:t>𝐵𝐷𝐼</m:t>
                  </m:r>
                  <m:r>
                    <a:rPr lang="pt-BR" sz="1600" b="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pt-BR" sz="1600" b="0" i="1">
                          <a:latin typeface="Cambria Math"/>
                        </a:rPr>
                      </m:ctrlPr>
                    </m:fPr>
                    <m:num>
                      <m:d>
                        <m:dPr>
                          <m:ctrlPr>
                            <a:rPr lang="pt-BR" sz="1600" b="0" i="1">
                              <a:latin typeface="Cambria Math"/>
                            </a:rPr>
                          </m:ctrlPr>
                        </m:dPr>
                        <m:e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𝐴𝐶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𝑆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𝑅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+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𝐺</m:t>
                          </m:r>
                        </m:e>
                      </m:d>
                      <m:d>
                        <m:dPr>
                          <m:ctrlPr>
                            <a:rPr lang="pt-BR" sz="1600" b="0" i="1">
                              <a:latin typeface="Cambria Math"/>
                            </a:rPr>
                          </m:ctrlPr>
                        </m:dPr>
                        <m:e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𝐷𝐹</m:t>
                          </m:r>
                        </m:e>
                      </m:d>
                      <m:d>
                        <m:dPr>
                          <m:ctrlPr>
                            <a:rPr lang="pt-BR" sz="1600" b="0" i="1">
                              <a:latin typeface="Cambria Math"/>
                            </a:rPr>
                          </m:ctrlPr>
                        </m:dPr>
                        <m:e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1+</m:t>
                          </m:r>
                          <m:r>
                            <a:rPr lang="pt-BR" sz="1600" b="0" i="1">
                              <a:latin typeface="Cambria Math" panose="02040503050406030204" pitchFamily="18" charset="0"/>
                            </a:rPr>
                            <m:t>𝐿</m:t>
                          </m:r>
                        </m:e>
                      </m:d>
                    </m:num>
                    <m:den>
                      <m:r>
                        <a:rPr lang="pt-BR" sz="1600" b="0" i="1">
                          <a:latin typeface="Cambria Math" panose="02040503050406030204" pitchFamily="18" charset="0"/>
                        </a:rPr>
                        <m:t>(1+</m:t>
                      </m:r>
                      <m:r>
                        <a:rPr lang="pt-BR" sz="1600" b="0" i="1">
                          <a:latin typeface="Cambria Math" panose="02040503050406030204" pitchFamily="18" charset="0"/>
                        </a:rPr>
                        <m:t>𝐼</m:t>
                      </m:r>
                      <m:r>
                        <a:rPr lang="pt-BR" sz="1600" b="0" i="1">
                          <a:latin typeface="Cambria Math" panose="02040503050406030204" pitchFamily="18" charset="0"/>
                        </a:rPr>
                        <m:t>)</m:t>
                      </m:r>
                    </m:den>
                  </m:f>
                </m:oMath>
              </a14:m>
              <a:r>
                <a:rPr lang="pt-BR" sz="1600">
                  <a:latin typeface="+mn-lt"/>
                </a:rPr>
                <a:t> -1</a:t>
              </a:r>
              <a:endParaRPr lang="pt-BR" sz="1200">
                <a:latin typeface="+mn-lt"/>
              </a:endParaRPr>
            </a:p>
          </xdr:txBody>
        </xdr:sp>
      </mc:Choice>
      <mc:Fallback xmlns="">
        <xdr:sp macro="" textlink="">
          <xdr:nvSpPr>
            <xdr:cNvPr id="8" name="CaixaDeTexto 7"/>
            <xdr:cNvSpPr txBox="1"/>
          </xdr:nvSpPr>
          <xdr:spPr>
            <a:xfrm>
              <a:off x="3260913" y="6465794"/>
              <a:ext cx="3165880" cy="7143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600" b="0" i="0">
                  <a:latin typeface="Cambria Math" panose="02040503050406030204" pitchFamily="18" charset="0"/>
                </a:rPr>
                <a:t>𝐵𝐷𝐼=(1+𝐴𝐶+𝑆+𝑅+𝐺)(1+𝐷𝐹)(1+𝐿)/((1+𝐼))</a:t>
              </a:r>
              <a:r>
                <a:rPr lang="pt-BR" sz="1600">
                  <a:latin typeface="+mn-lt"/>
                </a:rPr>
                <a:t> -1</a:t>
              </a:r>
              <a:endParaRPr lang="pt-BR" sz="1200">
                <a:latin typeface="+mn-lt"/>
              </a:endParaRPr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</xdr:row>
      <xdr:rowOff>209550</xdr:rowOff>
    </xdr:from>
    <xdr:to>
      <xdr:col>2</xdr:col>
      <xdr:colOff>3486150</xdr:colOff>
      <xdr:row>3</xdr:row>
      <xdr:rowOff>647700</xdr:rowOff>
    </xdr:to>
    <xdr:pic>
      <xdr:nvPicPr>
        <xdr:cNvPr id="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400050"/>
          <a:ext cx="47625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B1:M67"/>
  <sheetViews>
    <sheetView view="pageBreakPreview" zoomScaleNormal="70" zoomScaleSheetLayoutView="100" workbookViewId="0">
      <pane ySplit="8" topLeftCell="A9" activePane="bottomLeft" state="frozen"/>
      <selection activeCell="F374" sqref="F374:G374"/>
      <selection pane="bottomLeft" activeCell="Q23" sqref="Q23"/>
    </sheetView>
  </sheetViews>
  <sheetFormatPr defaultRowHeight="15" x14ac:dyDescent="0.25"/>
  <cols>
    <col min="1" max="3" width="9" style="339"/>
    <col min="4" max="4" width="16.75" style="339" customWidth="1"/>
    <col min="5" max="6" width="9" style="339"/>
    <col min="7" max="7" width="9.875" style="339" customWidth="1"/>
    <col min="8" max="8" width="13.625" style="339" customWidth="1"/>
    <col min="9" max="10" width="9" style="339"/>
    <col min="11" max="11" width="7.75" style="339" customWidth="1"/>
    <col min="12" max="13" width="8" style="339" hidden="1" customWidth="1"/>
    <col min="14" max="259" width="9" style="339"/>
    <col min="260" max="260" width="16.75" style="339" customWidth="1"/>
    <col min="261" max="262" width="9" style="339"/>
    <col min="263" max="263" width="9.875" style="339" customWidth="1"/>
    <col min="264" max="264" width="13.625" style="339" customWidth="1"/>
    <col min="265" max="266" width="9" style="339"/>
    <col min="267" max="267" width="7.75" style="339" customWidth="1"/>
    <col min="268" max="269" width="0" style="339" hidden="1" customWidth="1"/>
    <col min="270" max="515" width="9" style="339"/>
    <col min="516" max="516" width="16.75" style="339" customWidth="1"/>
    <col min="517" max="518" width="9" style="339"/>
    <col min="519" max="519" width="9.875" style="339" customWidth="1"/>
    <col min="520" max="520" width="13.625" style="339" customWidth="1"/>
    <col min="521" max="522" width="9" style="339"/>
    <col min="523" max="523" width="7.75" style="339" customWidth="1"/>
    <col min="524" max="525" width="0" style="339" hidden="1" customWidth="1"/>
    <col min="526" max="771" width="9" style="339"/>
    <col min="772" max="772" width="16.75" style="339" customWidth="1"/>
    <col min="773" max="774" width="9" style="339"/>
    <col min="775" max="775" width="9.875" style="339" customWidth="1"/>
    <col min="776" max="776" width="13.625" style="339" customWidth="1"/>
    <col min="777" max="778" width="9" style="339"/>
    <col min="779" max="779" width="7.75" style="339" customWidth="1"/>
    <col min="780" max="781" width="0" style="339" hidden="1" customWidth="1"/>
    <col min="782" max="1027" width="9" style="339"/>
    <col min="1028" max="1028" width="16.75" style="339" customWidth="1"/>
    <col min="1029" max="1030" width="9" style="339"/>
    <col min="1031" max="1031" width="9.875" style="339" customWidth="1"/>
    <col min="1032" max="1032" width="13.625" style="339" customWidth="1"/>
    <col min="1033" max="1034" width="9" style="339"/>
    <col min="1035" max="1035" width="7.75" style="339" customWidth="1"/>
    <col min="1036" max="1037" width="0" style="339" hidden="1" customWidth="1"/>
    <col min="1038" max="1283" width="9" style="339"/>
    <col min="1284" max="1284" width="16.75" style="339" customWidth="1"/>
    <col min="1285" max="1286" width="9" style="339"/>
    <col min="1287" max="1287" width="9.875" style="339" customWidth="1"/>
    <col min="1288" max="1288" width="13.625" style="339" customWidth="1"/>
    <col min="1289" max="1290" width="9" style="339"/>
    <col min="1291" max="1291" width="7.75" style="339" customWidth="1"/>
    <col min="1292" max="1293" width="0" style="339" hidden="1" customWidth="1"/>
    <col min="1294" max="1539" width="9" style="339"/>
    <col min="1540" max="1540" width="16.75" style="339" customWidth="1"/>
    <col min="1541" max="1542" width="9" style="339"/>
    <col min="1543" max="1543" width="9.875" style="339" customWidth="1"/>
    <col min="1544" max="1544" width="13.625" style="339" customWidth="1"/>
    <col min="1545" max="1546" width="9" style="339"/>
    <col min="1547" max="1547" width="7.75" style="339" customWidth="1"/>
    <col min="1548" max="1549" width="0" style="339" hidden="1" customWidth="1"/>
    <col min="1550" max="1795" width="9" style="339"/>
    <col min="1796" max="1796" width="16.75" style="339" customWidth="1"/>
    <col min="1797" max="1798" width="9" style="339"/>
    <col min="1799" max="1799" width="9.875" style="339" customWidth="1"/>
    <col min="1800" max="1800" width="13.625" style="339" customWidth="1"/>
    <col min="1801" max="1802" width="9" style="339"/>
    <col min="1803" max="1803" width="7.75" style="339" customWidth="1"/>
    <col min="1804" max="1805" width="0" style="339" hidden="1" customWidth="1"/>
    <col min="1806" max="2051" width="9" style="339"/>
    <col min="2052" max="2052" width="16.75" style="339" customWidth="1"/>
    <col min="2053" max="2054" width="9" style="339"/>
    <col min="2055" max="2055" width="9.875" style="339" customWidth="1"/>
    <col min="2056" max="2056" width="13.625" style="339" customWidth="1"/>
    <col min="2057" max="2058" width="9" style="339"/>
    <col min="2059" max="2059" width="7.75" style="339" customWidth="1"/>
    <col min="2060" max="2061" width="0" style="339" hidden="1" customWidth="1"/>
    <col min="2062" max="2307" width="9" style="339"/>
    <col min="2308" max="2308" width="16.75" style="339" customWidth="1"/>
    <col min="2309" max="2310" width="9" style="339"/>
    <col min="2311" max="2311" width="9.875" style="339" customWidth="1"/>
    <col min="2312" max="2312" width="13.625" style="339" customWidth="1"/>
    <col min="2313" max="2314" width="9" style="339"/>
    <col min="2315" max="2315" width="7.75" style="339" customWidth="1"/>
    <col min="2316" max="2317" width="0" style="339" hidden="1" customWidth="1"/>
    <col min="2318" max="2563" width="9" style="339"/>
    <col min="2564" max="2564" width="16.75" style="339" customWidth="1"/>
    <col min="2565" max="2566" width="9" style="339"/>
    <col min="2567" max="2567" width="9.875" style="339" customWidth="1"/>
    <col min="2568" max="2568" width="13.625" style="339" customWidth="1"/>
    <col min="2569" max="2570" width="9" style="339"/>
    <col min="2571" max="2571" width="7.75" style="339" customWidth="1"/>
    <col min="2572" max="2573" width="0" style="339" hidden="1" customWidth="1"/>
    <col min="2574" max="2819" width="9" style="339"/>
    <col min="2820" max="2820" width="16.75" style="339" customWidth="1"/>
    <col min="2821" max="2822" width="9" style="339"/>
    <col min="2823" max="2823" width="9.875" style="339" customWidth="1"/>
    <col min="2824" max="2824" width="13.625" style="339" customWidth="1"/>
    <col min="2825" max="2826" width="9" style="339"/>
    <col min="2827" max="2827" width="7.75" style="339" customWidth="1"/>
    <col min="2828" max="2829" width="0" style="339" hidden="1" customWidth="1"/>
    <col min="2830" max="3075" width="9" style="339"/>
    <col min="3076" max="3076" width="16.75" style="339" customWidth="1"/>
    <col min="3077" max="3078" width="9" style="339"/>
    <col min="3079" max="3079" width="9.875" style="339" customWidth="1"/>
    <col min="3080" max="3080" width="13.625" style="339" customWidth="1"/>
    <col min="3081" max="3082" width="9" style="339"/>
    <col min="3083" max="3083" width="7.75" style="339" customWidth="1"/>
    <col min="3084" max="3085" width="0" style="339" hidden="1" customWidth="1"/>
    <col min="3086" max="3331" width="9" style="339"/>
    <col min="3332" max="3332" width="16.75" style="339" customWidth="1"/>
    <col min="3333" max="3334" width="9" style="339"/>
    <col min="3335" max="3335" width="9.875" style="339" customWidth="1"/>
    <col min="3336" max="3336" width="13.625" style="339" customWidth="1"/>
    <col min="3337" max="3338" width="9" style="339"/>
    <col min="3339" max="3339" width="7.75" style="339" customWidth="1"/>
    <col min="3340" max="3341" width="0" style="339" hidden="1" customWidth="1"/>
    <col min="3342" max="3587" width="9" style="339"/>
    <col min="3588" max="3588" width="16.75" style="339" customWidth="1"/>
    <col min="3589" max="3590" width="9" style="339"/>
    <col min="3591" max="3591" width="9.875" style="339" customWidth="1"/>
    <col min="3592" max="3592" width="13.625" style="339" customWidth="1"/>
    <col min="3593" max="3594" width="9" style="339"/>
    <col min="3595" max="3595" width="7.75" style="339" customWidth="1"/>
    <col min="3596" max="3597" width="0" style="339" hidden="1" customWidth="1"/>
    <col min="3598" max="3843" width="9" style="339"/>
    <col min="3844" max="3844" width="16.75" style="339" customWidth="1"/>
    <col min="3845" max="3846" width="9" style="339"/>
    <col min="3847" max="3847" width="9.875" style="339" customWidth="1"/>
    <col min="3848" max="3848" width="13.625" style="339" customWidth="1"/>
    <col min="3849" max="3850" width="9" style="339"/>
    <col min="3851" max="3851" width="7.75" style="339" customWidth="1"/>
    <col min="3852" max="3853" width="0" style="339" hidden="1" customWidth="1"/>
    <col min="3854" max="4099" width="9" style="339"/>
    <col min="4100" max="4100" width="16.75" style="339" customWidth="1"/>
    <col min="4101" max="4102" width="9" style="339"/>
    <col min="4103" max="4103" width="9.875" style="339" customWidth="1"/>
    <col min="4104" max="4104" width="13.625" style="339" customWidth="1"/>
    <col min="4105" max="4106" width="9" style="339"/>
    <col min="4107" max="4107" width="7.75" style="339" customWidth="1"/>
    <col min="4108" max="4109" width="0" style="339" hidden="1" customWidth="1"/>
    <col min="4110" max="4355" width="9" style="339"/>
    <col min="4356" max="4356" width="16.75" style="339" customWidth="1"/>
    <col min="4357" max="4358" width="9" style="339"/>
    <col min="4359" max="4359" width="9.875" style="339" customWidth="1"/>
    <col min="4360" max="4360" width="13.625" style="339" customWidth="1"/>
    <col min="4361" max="4362" width="9" style="339"/>
    <col min="4363" max="4363" width="7.75" style="339" customWidth="1"/>
    <col min="4364" max="4365" width="0" style="339" hidden="1" customWidth="1"/>
    <col min="4366" max="4611" width="9" style="339"/>
    <col min="4612" max="4612" width="16.75" style="339" customWidth="1"/>
    <col min="4613" max="4614" width="9" style="339"/>
    <col min="4615" max="4615" width="9.875" style="339" customWidth="1"/>
    <col min="4616" max="4616" width="13.625" style="339" customWidth="1"/>
    <col min="4617" max="4618" width="9" style="339"/>
    <col min="4619" max="4619" width="7.75" style="339" customWidth="1"/>
    <col min="4620" max="4621" width="0" style="339" hidden="1" customWidth="1"/>
    <col min="4622" max="4867" width="9" style="339"/>
    <col min="4868" max="4868" width="16.75" style="339" customWidth="1"/>
    <col min="4869" max="4870" width="9" style="339"/>
    <col min="4871" max="4871" width="9.875" style="339" customWidth="1"/>
    <col min="4872" max="4872" width="13.625" style="339" customWidth="1"/>
    <col min="4873" max="4874" width="9" style="339"/>
    <col min="4875" max="4875" width="7.75" style="339" customWidth="1"/>
    <col min="4876" max="4877" width="0" style="339" hidden="1" customWidth="1"/>
    <col min="4878" max="5123" width="9" style="339"/>
    <col min="5124" max="5124" width="16.75" style="339" customWidth="1"/>
    <col min="5125" max="5126" width="9" style="339"/>
    <col min="5127" max="5127" width="9.875" style="339" customWidth="1"/>
    <col min="5128" max="5128" width="13.625" style="339" customWidth="1"/>
    <col min="5129" max="5130" width="9" style="339"/>
    <col min="5131" max="5131" width="7.75" style="339" customWidth="1"/>
    <col min="5132" max="5133" width="0" style="339" hidden="1" customWidth="1"/>
    <col min="5134" max="5379" width="9" style="339"/>
    <col min="5380" max="5380" width="16.75" style="339" customWidth="1"/>
    <col min="5381" max="5382" width="9" style="339"/>
    <col min="5383" max="5383" width="9.875" style="339" customWidth="1"/>
    <col min="5384" max="5384" width="13.625" style="339" customWidth="1"/>
    <col min="5385" max="5386" width="9" style="339"/>
    <col min="5387" max="5387" width="7.75" style="339" customWidth="1"/>
    <col min="5388" max="5389" width="0" style="339" hidden="1" customWidth="1"/>
    <col min="5390" max="5635" width="9" style="339"/>
    <col min="5636" max="5636" width="16.75" style="339" customWidth="1"/>
    <col min="5637" max="5638" width="9" style="339"/>
    <col min="5639" max="5639" width="9.875" style="339" customWidth="1"/>
    <col min="5640" max="5640" width="13.625" style="339" customWidth="1"/>
    <col min="5641" max="5642" width="9" style="339"/>
    <col min="5643" max="5643" width="7.75" style="339" customWidth="1"/>
    <col min="5644" max="5645" width="0" style="339" hidden="1" customWidth="1"/>
    <col min="5646" max="5891" width="9" style="339"/>
    <col min="5892" max="5892" width="16.75" style="339" customWidth="1"/>
    <col min="5893" max="5894" width="9" style="339"/>
    <col min="5895" max="5895" width="9.875" style="339" customWidth="1"/>
    <col min="5896" max="5896" width="13.625" style="339" customWidth="1"/>
    <col min="5897" max="5898" width="9" style="339"/>
    <col min="5899" max="5899" width="7.75" style="339" customWidth="1"/>
    <col min="5900" max="5901" width="0" style="339" hidden="1" customWidth="1"/>
    <col min="5902" max="6147" width="9" style="339"/>
    <col min="6148" max="6148" width="16.75" style="339" customWidth="1"/>
    <col min="6149" max="6150" width="9" style="339"/>
    <col min="6151" max="6151" width="9.875" style="339" customWidth="1"/>
    <col min="6152" max="6152" width="13.625" style="339" customWidth="1"/>
    <col min="6153" max="6154" width="9" style="339"/>
    <col min="6155" max="6155" width="7.75" style="339" customWidth="1"/>
    <col min="6156" max="6157" width="0" style="339" hidden="1" customWidth="1"/>
    <col min="6158" max="6403" width="9" style="339"/>
    <col min="6404" max="6404" width="16.75" style="339" customWidth="1"/>
    <col min="6405" max="6406" width="9" style="339"/>
    <col min="6407" max="6407" width="9.875" style="339" customWidth="1"/>
    <col min="6408" max="6408" width="13.625" style="339" customWidth="1"/>
    <col min="6409" max="6410" width="9" style="339"/>
    <col min="6411" max="6411" width="7.75" style="339" customWidth="1"/>
    <col min="6412" max="6413" width="0" style="339" hidden="1" customWidth="1"/>
    <col min="6414" max="6659" width="9" style="339"/>
    <col min="6660" max="6660" width="16.75" style="339" customWidth="1"/>
    <col min="6661" max="6662" width="9" style="339"/>
    <col min="6663" max="6663" width="9.875" style="339" customWidth="1"/>
    <col min="6664" max="6664" width="13.625" style="339" customWidth="1"/>
    <col min="6665" max="6666" width="9" style="339"/>
    <col min="6667" max="6667" width="7.75" style="339" customWidth="1"/>
    <col min="6668" max="6669" width="0" style="339" hidden="1" customWidth="1"/>
    <col min="6670" max="6915" width="9" style="339"/>
    <col min="6916" max="6916" width="16.75" style="339" customWidth="1"/>
    <col min="6917" max="6918" width="9" style="339"/>
    <col min="6919" max="6919" width="9.875" style="339" customWidth="1"/>
    <col min="6920" max="6920" width="13.625" style="339" customWidth="1"/>
    <col min="6921" max="6922" width="9" style="339"/>
    <col min="6923" max="6923" width="7.75" style="339" customWidth="1"/>
    <col min="6924" max="6925" width="0" style="339" hidden="1" customWidth="1"/>
    <col min="6926" max="7171" width="9" style="339"/>
    <col min="7172" max="7172" width="16.75" style="339" customWidth="1"/>
    <col min="7173" max="7174" width="9" style="339"/>
    <col min="7175" max="7175" width="9.875" style="339" customWidth="1"/>
    <col min="7176" max="7176" width="13.625" style="339" customWidth="1"/>
    <col min="7177" max="7178" width="9" style="339"/>
    <col min="7179" max="7179" width="7.75" style="339" customWidth="1"/>
    <col min="7180" max="7181" width="0" style="339" hidden="1" customWidth="1"/>
    <col min="7182" max="7427" width="9" style="339"/>
    <col min="7428" max="7428" width="16.75" style="339" customWidth="1"/>
    <col min="7429" max="7430" width="9" style="339"/>
    <col min="7431" max="7431" width="9.875" style="339" customWidth="1"/>
    <col min="7432" max="7432" width="13.625" style="339" customWidth="1"/>
    <col min="7433" max="7434" width="9" style="339"/>
    <col min="7435" max="7435" width="7.75" style="339" customWidth="1"/>
    <col min="7436" max="7437" width="0" style="339" hidden="1" customWidth="1"/>
    <col min="7438" max="7683" width="9" style="339"/>
    <col min="7684" max="7684" width="16.75" style="339" customWidth="1"/>
    <col min="7685" max="7686" width="9" style="339"/>
    <col min="7687" max="7687" width="9.875" style="339" customWidth="1"/>
    <col min="7688" max="7688" width="13.625" style="339" customWidth="1"/>
    <col min="7689" max="7690" width="9" style="339"/>
    <col min="7691" max="7691" width="7.75" style="339" customWidth="1"/>
    <col min="7692" max="7693" width="0" style="339" hidden="1" customWidth="1"/>
    <col min="7694" max="7939" width="9" style="339"/>
    <col min="7940" max="7940" width="16.75" style="339" customWidth="1"/>
    <col min="7941" max="7942" width="9" style="339"/>
    <col min="7943" max="7943" width="9.875" style="339" customWidth="1"/>
    <col min="7944" max="7944" width="13.625" style="339" customWidth="1"/>
    <col min="7945" max="7946" width="9" style="339"/>
    <col min="7947" max="7947" width="7.75" style="339" customWidth="1"/>
    <col min="7948" max="7949" width="0" style="339" hidden="1" customWidth="1"/>
    <col min="7950" max="8195" width="9" style="339"/>
    <col min="8196" max="8196" width="16.75" style="339" customWidth="1"/>
    <col min="8197" max="8198" width="9" style="339"/>
    <col min="8199" max="8199" width="9.875" style="339" customWidth="1"/>
    <col min="8200" max="8200" width="13.625" style="339" customWidth="1"/>
    <col min="8201" max="8202" width="9" style="339"/>
    <col min="8203" max="8203" width="7.75" style="339" customWidth="1"/>
    <col min="8204" max="8205" width="0" style="339" hidden="1" customWidth="1"/>
    <col min="8206" max="8451" width="9" style="339"/>
    <col min="8452" max="8452" width="16.75" style="339" customWidth="1"/>
    <col min="8453" max="8454" width="9" style="339"/>
    <col min="8455" max="8455" width="9.875" style="339" customWidth="1"/>
    <col min="8456" max="8456" width="13.625" style="339" customWidth="1"/>
    <col min="8457" max="8458" width="9" style="339"/>
    <col min="8459" max="8459" width="7.75" style="339" customWidth="1"/>
    <col min="8460" max="8461" width="0" style="339" hidden="1" customWidth="1"/>
    <col min="8462" max="8707" width="9" style="339"/>
    <col min="8708" max="8708" width="16.75" style="339" customWidth="1"/>
    <col min="8709" max="8710" width="9" style="339"/>
    <col min="8711" max="8711" width="9.875" style="339" customWidth="1"/>
    <col min="8712" max="8712" width="13.625" style="339" customWidth="1"/>
    <col min="8713" max="8714" width="9" style="339"/>
    <col min="8715" max="8715" width="7.75" style="339" customWidth="1"/>
    <col min="8716" max="8717" width="0" style="339" hidden="1" customWidth="1"/>
    <col min="8718" max="8963" width="9" style="339"/>
    <col min="8964" max="8964" width="16.75" style="339" customWidth="1"/>
    <col min="8965" max="8966" width="9" style="339"/>
    <col min="8967" max="8967" width="9.875" style="339" customWidth="1"/>
    <col min="8968" max="8968" width="13.625" style="339" customWidth="1"/>
    <col min="8969" max="8970" width="9" style="339"/>
    <col min="8971" max="8971" width="7.75" style="339" customWidth="1"/>
    <col min="8972" max="8973" width="0" style="339" hidden="1" customWidth="1"/>
    <col min="8974" max="9219" width="9" style="339"/>
    <col min="9220" max="9220" width="16.75" style="339" customWidth="1"/>
    <col min="9221" max="9222" width="9" style="339"/>
    <col min="9223" max="9223" width="9.875" style="339" customWidth="1"/>
    <col min="9224" max="9224" width="13.625" style="339" customWidth="1"/>
    <col min="9225" max="9226" width="9" style="339"/>
    <col min="9227" max="9227" width="7.75" style="339" customWidth="1"/>
    <col min="9228" max="9229" width="0" style="339" hidden="1" customWidth="1"/>
    <col min="9230" max="9475" width="9" style="339"/>
    <col min="9476" max="9476" width="16.75" style="339" customWidth="1"/>
    <col min="9477" max="9478" width="9" style="339"/>
    <col min="9479" max="9479" width="9.875" style="339" customWidth="1"/>
    <col min="9480" max="9480" width="13.625" style="339" customWidth="1"/>
    <col min="9481" max="9482" width="9" style="339"/>
    <col min="9483" max="9483" width="7.75" style="339" customWidth="1"/>
    <col min="9484" max="9485" width="0" style="339" hidden="1" customWidth="1"/>
    <col min="9486" max="9731" width="9" style="339"/>
    <col min="9732" max="9732" width="16.75" style="339" customWidth="1"/>
    <col min="9733" max="9734" width="9" style="339"/>
    <col min="9735" max="9735" width="9.875" style="339" customWidth="1"/>
    <col min="9736" max="9736" width="13.625" style="339" customWidth="1"/>
    <col min="9737" max="9738" width="9" style="339"/>
    <col min="9739" max="9739" width="7.75" style="339" customWidth="1"/>
    <col min="9740" max="9741" width="0" style="339" hidden="1" customWidth="1"/>
    <col min="9742" max="9987" width="9" style="339"/>
    <col min="9988" max="9988" width="16.75" style="339" customWidth="1"/>
    <col min="9989" max="9990" width="9" style="339"/>
    <col min="9991" max="9991" width="9.875" style="339" customWidth="1"/>
    <col min="9992" max="9992" width="13.625" style="339" customWidth="1"/>
    <col min="9993" max="9994" width="9" style="339"/>
    <col min="9995" max="9995" width="7.75" style="339" customWidth="1"/>
    <col min="9996" max="9997" width="0" style="339" hidden="1" customWidth="1"/>
    <col min="9998" max="10243" width="9" style="339"/>
    <col min="10244" max="10244" width="16.75" style="339" customWidth="1"/>
    <col min="10245" max="10246" width="9" style="339"/>
    <col min="10247" max="10247" width="9.875" style="339" customWidth="1"/>
    <col min="10248" max="10248" width="13.625" style="339" customWidth="1"/>
    <col min="10249" max="10250" width="9" style="339"/>
    <col min="10251" max="10251" width="7.75" style="339" customWidth="1"/>
    <col min="10252" max="10253" width="0" style="339" hidden="1" customWidth="1"/>
    <col min="10254" max="10499" width="9" style="339"/>
    <col min="10500" max="10500" width="16.75" style="339" customWidth="1"/>
    <col min="10501" max="10502" width="9" style="339"/>
    <col min="10503" max="10503" width="9.875" style="339" customWidth="1"/>
    <col min="10504" max="10504" width="13.625" style="339" customWidth="1"/>
    <col min="10505" max="10506" width="9" style="339"/>
    <col min="10507" max="10507" width="7.75" style="339" customWidth="1"/>
    <col min="10508" max="10509" width="0" style="339" hidden="1" customWidth="1"/>
    <col min="10510" max="10755" width="9" style="339"/>
    <col min="10756" max="10756" width="16.75" style="339" customWidth="1"/>
    <col min="10757" max="10758" width="9" style="339"/>
    <col min="10759" max="10759" width="9.875" style="339" customWidth="1"/>
    <col min="10760" max="10760" width="13.625" style="339" customWidth="1"/>
    <col min="10761" max="10762" width="9" style="339"/>
    <col min="10763" max="10763" width="7.75" style="339" customWidth="1"/>
    <col min="10764" max="10765" width="0" style="339" hidden="1" customWidth="1"/>
    <col min="10766" max="11011" width="9" style="339"/>
    <col min="11012" max="11012" width="16.75" style="339" customWidth="1"/>
    <col min="11013" max="11014" width="9" style="339"/>
    <col min="11015" max="11015" width="9.875" style="339" customWidth="1"/>
    <col min="11016" max="11016" width="13.625" style="339" customWidth="1"/>
    <col min="11017" max="11018" width="9" style="339"/>
    <col min="11019" max="11019" width="7.75" style="339" customWidth="1"/>
    <col min="11020" max="11021" width="0" style="339" hidden="1" customWidth="1"/>
    <col min="11022" max="11267" width="9" style="339"/>
    <col min="11268" max="11268" width="16.75" style="339" customWidth="1"/>
    <col min="11269" max="11270" width="9" style="339"/>
    <col min="11271" max="11271" width="9.875" style="339" customWidth="1"/>
    <col min="11272" max="11272" width="13.625" style="339" customWidth="1"/>
    <col min="11273" max="11274" width="9" style="339"/>
    <col min="11275" max="11275" width="7.75" style="339" customWidth="1"/>
    <col min="11276" max="11277" width="0" style="339" hidden="1" customWidth="1"/>
    <col min="11278" max="11523" width="9" style="339"/>
    <col min="11524" max="11524" width="16.75" style="339" customWidth="1"/>
    <col min="11525" max="11526" width="9" style="339"/>
    <col min="11527" max="11527" width="9.875" style="339" customWidth="1"/>
    <col min="11528" max="11528" width="13.625" style="339" customWidth="1"/>
    <col min="11529" max="11530" width="9" style="339"/>
    <col min="11531" max="11531" width="7.75" style="339" customWidth="1"/>
    <col min="11532" max="11533" width="0" style="339" hidden="1" customWidth="1"/>
    <col min="11534" max="11779" width="9" style="339"/>
    <col min="11780" max="11780" width="16.75" style="339" customWidth="1"/>
    <col min="11781" max="11782" width="9" style="339"/>
    <col min="11783" max="11783" width="9.875" style="339" customWidth="1"/>
    <col min="11784" max="11784" width="13.625" style="339" customWidth="1"/>
    <col min="11785" max="11786" width="9" style="339"/>
    <col min="11787" max="11787" width="7.75" style="339" customWidth="1"/>
    <col min="11788" max="11789" width="0" style="339" hidden="1" customWidth="1"/>
    <col min="11790" max="12035" width="9" style="339"/>
    <col min="12036" max="12036" width="16.75" style="339" customWidth="1"/>
    <col min="12037" max="12038" width="9" style="339"/>
    <col min="12039" max="12039" width="9.875" style="339" customWidth="1"/>
    <col min="12040" max="12040" width="13.625" style="339" customWidth="1"/>
    <col min="12041" max="12042" width="9" style="339"/>
    <col min="12043" max="12043" width="7.75" style="339" customWidth="1"/>
    <col min="12044" max="12045" width="0" style="339" hidden="1" customWidth="1"/>
    <col min="12046" max="12291" width="9" style="339"/>
    <col min="12292" max="12292" width="16.75" style="339" customWidth="1"/>
    <col min="12293" max="12294" width="9" style="339"/>
    <col min="12295" max="12295" width="9.875" style="339" customWidth="1"/>
    <col min="12296" max="12296" width="13.625" style="339" customWidth="1"/>
    <col min="12297" max="12298" width="9" style="339"/>
    <col min="12299" max="12299" width="7.75" style="339" customWidth="1"/>
    <col min="12300" max="12301" width="0" style="339" hidden="1" customWidth="1"/>
    <col min="12302" max="12547" width="9" style="339"/>
    <col min="12548" max="12548" width="16.75" style="339" customWidth="1"/>
    <col min="12549" max="12550" width="9" style="339"/>
    <col min="12551" max="12551" width="9.875" style="339" customWidth="1"/>
    <col min="12552" max="12552" width="13.625" style="339" customWidth="1"/>
    <col min="12553" max="12554" width="9" style="339"/>
    <col min="12555" max="12555" width="7.75" style="339" customWidth="1"/>
    <col min="12556" max="12557" width="0" style="339" hidden="1" customWidth="1"/>
    <col min="12558" max="12803" width="9" style="339"/>
    <col min="12804" max="12804" width="16.75" style="339" customWidth="1"/>
    <col min="12805" max="12806" width="9" style="339"/>
    <col min="12807" max="12807" width="9.875" style="339" customWidth="1"/>
    <col min="12808" max="12808" width="13.625" style="339" customWidth="1"/>
    <col min="12809" max="12810" width="9" style="339"/>
    <col min="12811" max="12811" width="7.75" style="339" customWidth="1"/>
    <col min="12812" max="12813" width="0" style="339" hidden="1" customWidth="1"/>
    <col min="12814" max="13059" width="9" style="339"/>
    <col min="13060" max="13060" width="16.75" style="339" customWidth="1"/>
    <col min="13061" max="13062" width="9" style="339"/>
    <col min="13063" max="13063" width="9.875" style="339" customWidth="1"/>
    <col min="13064" max="13064" width="13.625" style="339" customWidth="1"/>
    <col min="13065" max="13066" width="9" style="339"/>
    <col min="13067" max="13067" width="7.75" style="339" customWidth="1"/>
    <col min="13068" max="13069" width="0" style="339" hidden="1" customWidth="1"/>
    <col min="13070" max="13315" width="9" style="339"/>
    <col min="13316" max="13316" width="16.75" style="339" customWidth="1"/>
    <col min="13317" max="13318" width="9" style="339"/>
    <col min="13319" max="13319" width="9.875" style="339" customWidth="1"/>
    <col min="13320" max="13320" width="13.625" style="339" customWidth="1"/>
    <col min="13321" max="13322" width="9" style="339"/>
    <col min="13323" max="13323" width="7.75" style="339" customWidth="1"/>
    <col min="13324" max="13325" width="0" style="339" hidden="1" customWidth="1"/>
    <col min="13326" max="13571" width="9" style="339"/>
    <col min="13572" max="13572" width="16.75" style="339" customWidth="1"/>
    <col min="13573" max="13574" width="9" style="339"/>
    <col min="13575" max="13575" width="9.875" style="339" customWidth="1"/>
    <col min="13576" max="13576" width="13.625" style="339" customWidth="1"/>
    <col min="13577" max="13578" width="9" style="339"/>
    <col min="13579" max="13579" width="7.75" style="339" customWidth="1"/>
    <col min="13580" max="13581" width="0" style="339" hidden="1" customWidth="1"/>
    <col min="13582" max="13827" width="9" style="339"/>
    <col min="13828" max="13828" width="16.75" style="339" customWidth="1"/>
    <col min="13829" max="13830" width="9" style="339"/>
    <col min="13831" max="13831" width="9.875" style="339" customWidth="1"/>
    <col min="13832" max="13832" width="13.625" style="339" customWidth="1"/>
    <col min="13833" max="13834" width="9" style="339"/>
    <col min="13835" max="13835" width="7.75" style="339" customWidth="1"/>
    <col min="13836" max="13837" width="0" style="339" hidden="1" customWidth="1"/>
    <col min="13838" max="14083" width="9" style="339"/>
    <col min="14084" max="14084" width="16.75" style="339" customWidth="1"/>
    <col min="14085" max="14086" width="9" style="339"/>
    <col min="14087" max="14087" width="9.875" style="339" customWidth="1"/>
    <col min="14088" max="14088" width="13.625" style="339" customWidth="1"/>
    <col min="14089" max="14090" width="9" style="339"/>
    <col min="14091" max="14091" width="7.75" style="339" customWidth="1"/>
    <col min="14092" max="14093" width="0" style="339" hidden="1" customWidth="1"/>
    <col min="14094" max="14339" width="9" style="339"/>
    <col min="14340" max="14340" width="16.75" style="339" customWidth="1"/>
    <col min="14341" max="14342" width="9" style="339"/>
    <col min="14343" max="14343" width="9.875" style="339" customWidth="1"/>
    <col min="14344" max="14344" width="13.625" style="339" customWidth="1"/>
    <col min="14345" max="14346" width="9" style="339"/>
    <col min="14347" max="14347" width="7.75" style="339" customWidth="1"/>
    <col min="14348" max="14349" width="0" style="339" hidden="1" customWidth="1"/>
    <col min="14350" max="14595" width="9" style="339"/>
    <col min="14596" max="14596" width="16.75" style="339" customWidth="1"/>
    <col min="14597" max="14598" width="9" style="339"/>
    <col min="14599" max="14599" width="9.875" style="339" customWidth="1"/>
    <col min="14600" max="14600" width="13.625" style="339" customWidth="1"/>
    <col min="14601" max="14602" width="9" style="339"/>
    <col min="14603" max="14603" width="7.75" style="339" customWidth="1"/>
    <col min="14604" max="14605" width="0" style="339" hidden="1" customWidth="1"/>
    <col min="14606" max="14851" width="9" style="339"/>
    <col min="14852" max="14852" width="16.75" style="339" customWidth="1"/>
    <col min="14853" max="14854" width="9" style="339"/>
    <col min="14855" max="14855" width="9.875" style="339" customWidth="1"/>
    <col min="14856" max="14856" width="13.625" style="339" customWidth="1"/>
    <col min="14857" max="14858" width="9" style="339"/>
    <col min="14859" max="14859" width="7.75" style="339" customWidth="1"/>
    <col min="14860" max="14861" width="0" style="339" hidden="1" customWidth="1"/>
    <col min="14862" max="15107" width="9" style="339"/>
    <col min="15108" max="15108" width="16.75" style="339" customWidth="1"/>
    <col min="15109" max="15110" width="9" style="339"/>
    <col min="15111" max="15111" width="9.875" style="339" customWidth="1"/>
    <col min="15112" max="15112" width="13.625" style="339" customWidth="1"/>
    <col min="15113" max="15114" width="9" style="339"/>
    <col min="15115" max="15115" width="7.75" style="339" customWidth="1"/>
    <col min="15116" max="15117" width="0" style="339" hidden="1" customWidth="1"/>
    <col min="15118" max="15363" width="9" style="339"/>
    <col min="15364" max="15364" width="16.75" style="339" customWidth="1"/>
    <col min="15365" max="15366" width="9" style="339"/>
    <col min="15367" max="15367" width="9.875" style="339" customWidth="1"/>
    <col min="15368" max="15368" width="13.625" style="339" customWidth="1"/>
    <col min="15369" max="15370" width="9" style="339"/>
    <col min="15371" max="15371" width="7.75" style="339" customWidth="1"/>
    <col min="15372" max="15373" width="0" style="339" hidden="1" customWidth="1"/>
    <col min="15374" max="15619" width="9" style="339"/>
    <col min="15620" max="15620" width="16.75" style="339" customWidth="1"/>
    <col min="15621" max="15622" width="9" style="339"/>
    <col min="15623" max="15623" width="9.875" style="339" customWidth="1"/>
    <col min="15624" max="15624" width="13.625" style="339" customWidth="1"/>
    <col min="15625" max="15626" width="9" style="339"/>
    <col min="15627" max="15627" width="7.75" style="339" customWidth="1"/>
    <col min="15628" max="15629" width="0" style="339" hidden="1" customWidth="1"/>
    <col min="15630" max="15875" width="9" style="339"/>
    <col min="15876" max="15876" width="16.75" style="339" customWidth="1"/>
    <col min="15877" max="15878" width="9" style="339"/>
    <col min="15879" max="15879" width="9.875" style="339" customWidth="1"/>
    <col min="15880" max="15880" width="13.625" style="339" customWidth="1"/>
    <col min="15881" max="15882" width="9" style="339"/>
    <col min="15883" max="15883" width="7.75" style="339" customWidth="1"/>
    <col min="15884" max="15885" width="0" style="339" hidden="1" customWidth="1"/>
    <col min="15886" max="16131" width="9" style="339"/>
    <col min="16132" max="16132" width="16.75" style="339" customWidth="1"/>
    <col min="16133" max="16134" width="9" style="339"/>
    <col min="16135" max="16135" width="9.875" style="339" customWidth="1"/>
    <col min="16136" max="16136" width="13.625" style="339" customWidth="1"/>
    <col min="16137" max="16138" width="9" style="339"/>
    <col min="16139" max="16139" width="7.75" style="339" customWidth="1"/>
    <col min="16140" max="16141" width="0" style="339" hidden="1" customWidth="1"/>
    <col min="16142" max="16384" width="9" style="339"/>
  </cols>
  <sheetData>
    <row r="1" spans="2:13" x14ac:dyDescent="0.25">
      <c r="B1" s="262"/>
      <c r="C1" s="262"/>
      <c r="D1" s="262"/>
      <c r="E1" s="262"/>
      <c r="F1" s="262"/>
      <c r="G1" s="262"/>
      <c r="H1" s="263"/>
      <c r="I1" s="262"/>
      <c r="J1" s="264"/>
      <c r="K1" s="265"/>
      <c r="L1" s="262"/>
      <c r="M1" s="262"/>
    </row>
    <row r="2" spans="2:13" x14ac:dyDescent="0.25">
      <c r="B2" s="266"/>
      <c r="C2" s="90"/>
      <c r="D2" s="411"/>
      <c r="E2" s="411"/>
      <c r="F2" s="412" t="s">
        <v>208</v>
      </c>
      <c r="G2" s="412"/>
      <c r="H2" s="412"/>
      <c r="I2" s="412"/>
      <c r="J2" s="412"/>
      <c r="K2" s="412"/>
      <c r="L2" s="262"/>
      <c r="M2" s="262"/>
    </row>
    <row r="3" spans="2:13" ht="15" customHeight="1" x14ac:dyDescent="0.25">
      <c r="B3" s="266"/>
      <c r="C3" s="90"/>
      <c r="D3" s="413"/>
      <c r="E3" s="413"/>
      <c r="F3" s="414" t="s">
        <v>541</v>
      </c>
      <c r="G3" s="414"/>
      <c r="H3" s="414"/>
      <c r="I3" s="414"/>
      <c r="J3" s="414"/>
      <c r="K3" s="414"/>
      <c r="L3" s="414"/>
      <c r="M3" s="414"/>
    </row>
    <row r="4" spans="2:13" ht="21" customHeight="1" x14ac:dyDescent="0.25">
      <c r="B4" s="266"/>
      <c r="C4" s="90"/>
      <c r="D4" s="413"/>
      <c r="E4" s="413"/>
      <c r="F4" s="414"/>
      <c r="G4" s="414"/>
      <c r="H4" s="414"/>
      <c r="I4" s="414"/>
      <c r="J4" s="414"/>
      <c r="K4" s="414"/>
      <c r="L4" s="414"/>
      <c r="M4" s="414"/>
    </row>
    <row r="5" spans="2:13" x14ac:dyDescent="0.25">
      <c r="B5" s="266"/>
      <c r="C5" s="90"/>
      <c r="D5" s="415"/>
      <c r="E5" s="415"/>
      <c r="F5" s="46"/>
      <c r="G5" s="340"/>
      <c r="H5" s="47"/>
      <c r="I5" s="99"/>
      <c r="J5" s="47"/>
      <c r="K5" s="48"/>
      <c r="L5" s="262"/>
      <c r="M5" s="262"/>
    </row>
    <row r="6" spans="2:13" x14ac:dyDescent="0.25">
      <c r="B6" s="266"/>
      <c r="C6" s="90"/>
      <c r="D6" s="91"/>
      <c r="E6" s="88"/>
      <c r="F6" s="86"/>
      <c r="G6" s="86"/>
      <c r="H6" s="92"/>
      <c r="I6" s="85"/>
      <c r="J6" s="33"/>
      <c r="K6" s="38"/>
      <c r="L6" s="262"/>
      <c r="M6" s="262"/>
    </row>
    <row r="7" spans="2:13" ht="21" x14ac:dyDescent="0.25">
      <c r="B7" s="267"/>
      <c r="C7" s="341" t="s">
        <v>520</v>
      </c>
      <c r="D7" s="341"/>
      <c r="E7" s="341"/>
      <c r="F7" s="341"/>
      <c r="G7" s="341"/>
      <c r="H7" s="341"/>
      <c r="I7" s="341"/>
      <c r="J7" s="341"/>
      <c r="K7" s="341"/>
      <c r="L7" s="267"/>
      <c r="M7" s="262"/>
    </row>
    <row r="8" spans="2:13" ht="21" x14ac:dyDescent="0.25">
      <c r="B8" s="268"/>
      <c r="C8" s="268"/>
      <c r="D8" s="268"/>
      <c r="E8" s="268"/>
      <c r="F8" s="268"/>
      <c r="G8" s="268"/>
      <c r="H8" s="268"/>
      <c r="I8" s="268"/>
      <c r="J8" s="269"/>
      <c r="K8" s="270"/>
      <c r="L8" s="268"/>
      <c r="M8" s="262"/>
    </row>
    <row r="9" spans="2:13" x14ac:dyDescent="0.25">
      <c r="B9" s="262"/>
      <c r="C9" s="262"/>
      <c r="D9" s="262"/>
      <c r="E9" s="262"/>
      <c r="F9" s="262"/>
      <c r="G9" s="262"/>
      <c r="H9" s="263"/>
      <c r="I9" s="262"/>
      <c r="J9" s="264"/>
      <c r="K9" s="265"/>
      <c r="L9" s="262"/>
      <c r="M9" s="262"/>
    </row>
    <row r="10" spans="2:13" x14ac:dyDescent="0.25">
      <c r="B10" s="262"/>
      <c r="C10" s="342" t="s">
        <v>151</v>
      </c>
      <c r="D10" s="416" t="s">
        <v>521</v>
      </c>
      <c r="E10" s="416"/>
      <c r="F10" s="416"/>
      <c r="G10" s="416"/>
      <c r="H10" s="416"/>
      <c r="I10" s="343"/>
      <c r="J10" s="344"/>
      <c r="K10" s="345" t="e">
        <f>#REF!</f>
        <v>#REF!</v>
      </c>
      <c r="L10" s="262"/>
      <c r="M10" s="262"/>
    </row>
    <row r="11" spans="2:13" ht="16.5" customHeight="1" thickBot="1" x14ac:dyDescent="0.3">
      <c r="B11" s="262"/>
      <c r="C11" s="307" t="s">
        <v>148</v>
      </c>
      <c r="D11" s="307" t="s">
        <v>209</v>
      </c>
      <c r="E11" s="307" t="s">
        <v>210</v>
      </c>
      <c r="F11" s="307" t="s">
        <v>211</v>
      </c>
      <c r="G11" s="346" t="s">
        <v>212</v>
      </c>
      <c r="H11" s="346" t="s">
        <v>213</v>
      </c>
      <c r="I11" s="347" t="s">
        <v>150</v>
      </c>
      <c r="J11" s="407" t="s">
        <v>214</v>
      </c>
      <c r="K11" s="408"/>
      <c r="L11" s="262"/>
      <c r="M11" s="262"/>
    </row>
    <row r="12" spans="2:13" ht="16.5" customHeight="1" thickTop="1" x14ac:dyDescent="0.25">
      <c r="B12" s="262"/>
      <c r="C12" s="308" t="s">
        <v>151</v>
      </c>
      <c r="D12" s="348" t="s">
        <v>522</v>
      </c>
      <c r="E12" s="349" t="s">
        <v>210</v>
      </c>
      <c r="F12" s="350"/>
      <c r="G12" s="350"/>
      <c r="H12" s="309"/>
      <c r="I12" s="310"/>
      <c r="J12" s="311"/>
      <c r="K12" s="312"/>
      <c r="L12" s="262"/>
      <c r="M12" s="262"/>
    </row>
    <row r="13" spans="2:13" x14ac:dyDescent="0.25">
      <c r="B13" s="262"/>
      <c r="C13" s="313" t="s">
        <v>523</v>
      </c>
      <c r="D13" s="351" t="s">
        <v>524</v>
      </c>
      <c r="E13" s="352"/>
      <c r="F13" s="353"/>
      <c r="G13" s="354"/>
      <c r="H13" s="321"/>
      <c r="I13" s="322"/>
      <c r="J13" s="355"/>
      <c r="K13" s="356"/>
      <c r="L13" s="262"/>
      <c r="M13" s="262"/>
    </row>
    <row r="14" spans="2:13" x14ac:dyDescent="0.25">
      <c r="B14" s="262"/>
      <c r="C14" s="313" t="s">
        <v>525</v>
      </c>
      <c r="D14" s="351" t="s">
        <v>526</v>
      </c>
      <c r="E14" s="352"/>
      <c r="F14" s="353"/>
      <c r="G14" s="354"/>
      <c r="H14" s="355"/>
      <c r="I14" s="322"/>
      <c r="J14" s="355"/>
      <c r="K14" s="356"/>
      <c r="L14" s="262"/>
      <c r="M14" s="262"/>
    </row>
    <row r="15" spans="2:13" x14ac:dyDescent="0.25">
      <c r="B15" s="262"/>
      <c r="C15" s="357"/>
      <c r="D15" s="358"/>
      <c r="E15" s="359"/>
      <c r="F15" s="360"/>
      <c r="G15" s="315" t="s">
        <v>527</v>
      </c>
      <c r="H15" s="361">
        <f>SUM(H16:H17)</f>
        <v>0</v>
      </c>
      <c r="I15" s="362"/>
      <c r="J15" s="363"/>
      <c r="K15" s="364"/>
      <c r="L15" s="262"/>
      <c r="M15" s="262"/>
    </row>
    <row r="16" spans="2:13" x14ac:dyDescent="0.25">
      <c r="B16" s="262"/>
      <c r="C16" s="357"/>
      <c r="D16" s="358"/>
      <c r="E16" s="359"/>
      <c r="F16" s="360"/>
      <c r="G16" s="365"/>
      <c r="H16" s="315"/>
      <c r="I16" s="362"/>
      <c r="J16" s="363"/>
      <c r="K16" s="364"/>
      <c r="L16" s="262"/>
      <c r="M16" s="262"/>
    </row>
    <row r="17" spans="2:13" x14ac:dyDescent="0.25">
      <c r="B17" s="262"/>
      <c r="C17" s="366" t="s">
        <v>156</v>
      </c>
      <c r="D17" s="367" t="s">
        <v>528</v>
      </c>
      <c r="E17" s="368" t="s">
        <v>150</v>
      </c>
      <c r="F17" s="369"/>
      <c r="G17" s="321"/>
      <c r="H17" s="321"/>
      <c r="I17" s="370"/>
      <c r="J17" s="371"/>
      <c r="K17" s="372"/>
      <c r="L17" s="262"/>
      <c r="M17" s="262"/>
    </row>
    <row r="18" spans="2:13" x14ac:dyDescent="0.25">
      <c r="B18" s="262"/>
      <c r="C18" s="313" t="s">
        <v>529</v>
      </c>
      <c r="D18" s="351" t="s">
        <v>524</v>
      </c>
      <c r="E18" s="349"/>
      <c r="F18" s="353"/>
      <c r="G18" s="354"/>
      <c r="H18" s="321"/>
      <c r="I18" s="322"/>
      <c r="J18" s="355"/>
      <c r="K18" s="356"/>
      <c r="L18" s="262"/>
      <c r="M18" s="262"/>
    </row>
    <row r="19" spans="2:13" x14ac:dyDescent="0.25">
      <c r="B19" s="262"/>
      <c r="C19" s="313" t="s">
        <v>530</v>
      </c>
      <c r="D19" s="351" t="s">
        <v>526</v>
      </c>
      <c r="E19" s="349"/>
      <c r="F19" s="353"/>
      <c r="G19" s="354"/>
      <c r="H19" s="321"/>
      <c r="I19" s="322"/>
      <c r="J19" s="355"/>
      <c r="K19" s="356"/>
      <c r="L19" s="262"/>
      <c r="M19" s="262"/>
    </row>
    <row r="20" spans="2:13" x14ac:dyDescent="0.25">
      <c r="B20" s="262"/>
      <c r="C20" s="357"/>
      <c r="D20" s="358"/>
      <c r="E20" s="359"/>
      <c r="F20" s="360"/>
      <c r="G20" s="315" t="s">
        <v>531</v>
      </c>
      <c r="H20" s="361">
        <f>SUM(H21:H23)</f>
        <v>0</v>
      </c>
      <c r="I20" s="362"/>
      <c r="J20" s="363"/>
      <c r="K20" s="364"/>
      <c r="L20" s="262"/>
      <c r="M20" s="262"/>
    </row>
    <row r="21" spans="2:13" x14ac:dyDescent="0.25">
      <c r="B21" s="262"/>
      <c r="C21" s="357"/>
      <c r="D21" s="358"/>
      <c r="E21" s="359"/>
      <c r="F21" s="360"/>
      <c r="G21" s="365"/>
      <c r="H21" s="315"/>
      <c r="I21" s="362"/>
      <c r="J21" s="363"/>
      <c r="K21" s="364"/>
      <c r="L21" s="262"/>
      <c r="M21" s="262"/>
    </row>
    <row r="22" spans="2:13" x14ac:dyDescent="0.25">
      <c r="B22" s="262"/>
      <c r="C22" s="366" t="s">
        <v>158</v>
      </c>
      <c r="D22" s="367" t="s">
        <v>532</v>
      </c>
      <c r="E22" s="368" t="s">
        <v>150</v>
      </c>
      <c r="F22" s="369"/>
      <c r="G22" s="321"/>
      <c r="H22" s="370"/>
      <c r="I22" s="370"/>
      <c r="J22" s="371"/>
      <c r="K22" s="372"/>
      <c r="L22" s="262"/>
      <c r="M22" s="262"/>
    </row>
    <row r="23" spans="2:13" x14ac:dyDescent="0.25">
      <c r="B23" s="262"/>
      <c r="C23" s="313" t="s">
        <v>533</v>
      </c>
      <c r="D23" s="351"/>
      <c r="E23" s="352"/>
      <c r="F23" s="353"/>
      <c r="G23" s="354"/>
      <c r="H23" s="322"/>
      <c r="I23" s="322"/>
      <c r="J23" s="355"/>
      <c r="K23" s="356"/>
      <c r="L23" s="262"/>
      <c r="M23" s="262"/>
    </row>
    <row r="24" spans="2:13" x14ac:dyDescent="0.25">
      <c r="B24" s="262"/>
      <c r="C24" s="357"/>
      <c r="D24" s="358"/>
      <c r="E24" s="359"/>
      <c r="F24" s="360"/>
      <c r="G24" s="315" t="s">
        <v>534</v>
      </c>
      <c r="H24" s="373">
        <f>SUM(H25:H25)</f>
        <v>0</v>
      </c>
      <c r="I24" s="362"/>
      <c r="J24" s="363"/>
      <c r="K24" s="364"/>
      <c r="L24" s="262"/>
      <c r="M24" s="262"/>
    </row>
    <row r="25" spans="2:13" x14ac:dyDescent="0.25">
      <c r="B25" s="262"/>
      <c r="C25" s="357"/>
      <c r="D25" s="358"/>
      <c r="E25" s="359"/>
      <c r="F25" s="360"/>
      <c r="G25" s="315"/>
      <c r="H25" s="373"/>
      <c r="I25" s="362"/>
      <c r="J25" s="363"/>
      <c r="K25" s="364"/>
      <c r="L25" s="262"/>
      <c r="M25" s="262"/>
    </row>
    <row r="26" spans="2:13" ht="16.5" customHeight="1" x14ac:dyDescent="0.25">
      <c r="B26" s="262"/>
      <c r="C26" s="374" t="s">
        <v>166</v>
      </c>
      <c r="D26" s="375" t="s">
        <v>535</v>
      </c>
      <c r="E26" s="375"/>
      <c r="F26" s="375"/>
      <c r="G26" s="375"/>
      <c r="H26" s="376">
        <f>SUM(H27:H28)</f>
        <v>0</v>
      </c>
      <c r="I26" s="375"/>
      <c r="J26" s="375"/>
      <c r="K26" s="375"/>
      <c r="L26" s="262"/>
      <c r="M26" s="262"/>
    </row>
    <row r="27" spans="2:13" x14ac:dyDescent="0.25">
      <c r="B27" s="262"/>
      <c r="C27" s="313" t="s">
        <v>172</v>
      </c>
      <c r="D27" s="351"/>
      <c r="E27" s="352"/>
      <c r="F27" s="353"/>
      <c r="G27" s="354"/>
      <c r="H27" s="321"/>
      <c r="I27" s="322"/>
      <c r="J27" s="355"/>
      <c r="K27" s="356"/>
      <c r="L27" s="262"/>
      <c r="M27" s="262"/>
    </row>
    <row r="28" spans="2:13" x14ac:dyDescent="0.25">
      <c r="B28" s="262"/>
      <c r="C28" s="313" t="s">
        <v>410</v>
      </c>
      <c r="D28" s="351"/>
      <c r="E28" s="352"/>
      <c r="F28" s="353"/>
      <c r="G28" s="354"/>
      <c r="H28" s="321"/>
      <c r="I28" s="322"/>
      <c r="J28" s="355"/>
      <c r="K28" s="356"/>
      <c r="L28" s="262"/>
      <c r="M28" s="262"/>
    </row>
    <row r="29" spans="2:13" ht="18" customHeight="1" x14ac:dyDescent="0.25">
      <c r="B29" s="262"/>
      <c r="C29" s="314"/>
      <c r="D29" s="314"/>
      <c r="E29" s="314"/>
      <c r="F29" s="314"/>
      <c r="G29" s="315" t="s">
        <v>536</v>
      </c>
      <c r="H29" s="373">
        <f>SUM(H30:H30)</f>
        <v>0</v>
      </c>
      <c r="I29" s="316"/>
      <c r="J29" s="316"/>
      <c r="K29" s="317"/>
      <c r="L29" s="262"/>
      <c r="M29" s="262"/>
    </row>
    <row r="30" spans="2:13" x14ac:dyDescent="0.25">
      <c r="B30" s="262"/>
      <c r="C30" s="409"/>
      <c r="D30" s="409"/>
      <c r="E30" s="409"/>
      <c r="F30" s="409"/>
      <c r="G30" s="409"/>
      <c r="H30" s="409"/>
      <c r="I30" s="409"/>
      <c r="J30" s="409"/>
      <c r="K30" s="409"/>
      <c r="L30" s="262"/>
      <c r="M30" s="262"/>
    </row>
    <row r="31" spans="2:13" ht="21.75" customHeight="1" x14ac:dyDescent="0.25">
      <c r="B31" s="262"/>
      <c r="C31" s="374" t="s">
        <v>174</v>
      </c>
      <c r="D31" s="377" t="s">
        <v>537</v>
      </c>
      <c r="E31" s="375"/>
      <c r="F31" s="375"/>
      <c r="G31" s="375"/>
      <c r="H31" s="376">
        <f>SUM(H32:H33)</f>
        <v>0</v>
      </c>
      <c r="I31" s="375"/>
      <c r="J31" s="375"/>
      <c r="K31" s="375"/>
      <c r="L31" s="262"/>
      <c r="M31" s="262"/>
    </row>
    <row r="32" spans="2:13" x14ac:dyDescent="0.25">
      <c r="B32" s="262"/>
      <c r="C32" s="313" t="s">
        <v>176</v>
      </c>
      <c r="D32" s="351"/>
      <c r="E32" s="352"/>
      <c r="F32" s="353"/>
      <c r="G32" s="354"/>
      <c r="H32" s="321"/>
      <c r="I32" s="322"/>
      <c r="J32" s="355"/>
      <c r="K32" s="356"/>
      <c r="L32" s="262"/>
      <c r="M32" s="262"/>
    </row>
    <row r="33" spans="2:13" x14ac:dyDescent="0.25">
      <c r="B33" s="262"/>
      <c r="C33" s="313" t="s">
        <v>178</v>
      </c>
      <c r="D33" s="351"/>
      <c r="E33" s="352"/>
      <c r="F33" s="353"/>
      <c r="G33" s="354"/>
      <c r="H33" s="321"/>
      <c r="I33" s="322"/>
      <c r="J33" s="355"/>
      <c r="K33" s="356"/>
      <c r="L33" s="262"/>
      <c r="M33" s="262"/>
    </row>
    <row r="34" spans="2:13" x14ac:dyDescent="0.25">
      <c r="B34" s="262"/>
      <c r="C34" s="291"/>
      <c r="D34" s="365"/>
      <c r="E34" s="378"/>
      <c r="F34" s="378"/>
      <c r="G34" s="315" t="s">
        <v>538</v>
      </c>
      <c r="H34" s="373">
        <f>SUM(H35:H35)</f>
        <v>0</v>
      </c>
      <c r="I34" s="295"/>
      <c r="J34" s="295"/>
      <c r="K34" s="296"/>
      <c r="L34" s="262"/>
      <c r="M34" s="262"/>
    </row>
    <row r="35" spans="2:13" x14ac:dyDescent="0.25">
      <c r="B35" s="262"/>
      <c r="C35" s="262"/>
      <c r="D35" s="262"/>
      <c r="E35" s="262"/>
      <c r="F35" s="262"/>
      <c r="G35" s="262"/>
      <c r="H35" s="263"/>
      <c r="I35" s="262"/>
      <c r="J35" s="264"/>
      <c r="K35" s="379"/>
      <c r="L35" s="262"/>
      <c r="M35" s="262"/>
    </row>
    <row r="36" spans="2:13" x14ac:dyDescent="0.25">
      <c r="B36" s="262"/>
      <c r="C36" s="262"/>
      <c r="D36" s="357"/>
      <c r="E36" s="358"/>
      <c r="F36" s="359"/>
      <c r="G36" s="360"/>
      <c r="H36" s="315"/>
      <c r="I36" s="373"/>
      <c r="J36" s="362"/>
      <c r="K36" s="363"/>
      <c r="L36" s="364"/>
      <c r="M36" s="262"/>
    </row>
    <row r="37" spans="2:13" x14ac:dyDescent="0.25">
      <c r="B37" s="262"/>
      <c r="C37" s="357"/>
      <c r="D37" s="358"/>
      <c r="E37" s="410" t="s">
        <v>539</v>
      </c>
      <c r="F37" s="410"/>
      <c r="G37" s="410"/>
      <c r="H37" s="373">
        <f>SUM(H40:H41)</f>
        <v>0</v>
      </c>
      <c r="I37" s="362"/>
      <c r="J37" s="363"/>
      <c r="K37" s="364"/>
      <c r="L37" s="364"/>
      <c r="M37" s="262"/>
    </row>
    <row r="38" spans="2:13" x14ac:dyDescent="0.25">
      <c r="B38" s="262"/>
      <c r="C38" s="357"/>
      <c r="D38" s="358"/>
      <c r="E38" s="359"/>
      <c r="F38" s="360"/>
      <c r="G38" s="315" t="s">
        <v>540</v>
      </c>
      <c r="H38" s="373">
        <f>SUM(H41:H42)</f>
        <v>0</v>
      </c>
      <c r="I38" s="362"/>
      <c r="J38" s="363"/>
      <c r="K38" s="364"/>
      <c r="L38" s="364"/>
      <c r="M38" s="262"/>
    </row>
    <row r="39" spans="2:13" x14ac:dyDescent="0.25">
      <c r="B39" s="262"/>
      <c r="C39" s="343"/>
      <c r="D39" s="343"/>
      <c r="E39" s="343"/>
      <c r="F39" s="343"/>
      <c r="G39" s="380" t="s">
        <v>199</v>
      </c>
      <c r="H39" s="381">
        <f>SUM(H42:H43)</f>
        <v>0</v>
      </c>
      <c r="I39" s="343"/>
      <c r="J39" s="343"/>
      <c r="K39" s="343"/>
      <c r="L39" s="343"/>
      <c r="M39" s="262"/>
    </row>
    <row r="40" spans="2:13" x14ac:dyDescent="0.25">
      <c r="B40" s="262"/>
      <c r="C40" s="262"/>
      <c r="D40" s="262"/>
      <c r="E40" s="262"/>
      <c r="F40" s="262"/>
      <c r="G40" s="262"/>
      <c r="H40" s="263"/>
      <c r="I40" s="262"/>
      <c r="J40" s="264"/>
      <c r="K40" s="265"/>
      <c r="L40" s="262"/>
      <c r="M40" s="262"/>
    </row>
    <row r="41" spans="2:13" x14ac:dyDescent="0.25">
      <c r="B41" s="262"/>
      <c r="C41" s="262"/>
      <c r="D41" s="262"/>
      <c r="E41" s="262"/>
      <c r="F41" s="262"/>
      <c r="G41" s="262"/>
      <c r="H41" s="263"/>
      <c r="I41" s="262"/>
      <c r="J41" s="264"/>
      <c r="K41" s="265"/>
      <c r="L41" s="262"/>
      <c r="M41" s="262"/>
    </row>
    <row r="42" spans="2:13" x14ac:dyDescent="0.25">
      <c r="B42" s="262"/>
      <c r="C42" s="262"/>
      <c r="D42" s="262"/>
      <c r="E42" s="262"/>
      <c r="F42" s="262"/>
      <c r="G42" s="262"/>
      <c r="H42" s="263"/>
      <c r="I42" s="262"/>
      <c r="J42" s="264"/>
      <c r="K42" s="265"/>
      <c r="L42" s="262"/>
      <c r="M42" s="262"/>
    </row>
    <row r="43" spans="2:13" x14ac:dyDescent="0.25">
      <c r="B43" s="262"/>
      <c r="C43" s="262"/>
      <c r="D43" s="262"/>
      <c r="E43" s="262"/>
      <c r="F43" s="262"/>
      <c r="G43" s="262"/>
      <c r="H43" s="263"/>
      <c r="I43" s="262"/>
      <c r="J43" s="264"/>
      <c r="K43" s="265"/>
      <c r="L43" s="262"/>
      <c r="M43" s="262"/>
    </row>
    <row r="44" spans="2:13" x14ac:dyDescent="0.25">
      <c r="B44" s="262"/>
      <c r="C44" s="262"/>
      <c r="D44" s="262"/>
      <c r="E44" s="262"/>
      <c r="F44" s="262"/>
      <c r="G44" s="262"/>
      <c r="H44" s="263"/>
      <c r="I44" s="262"/>
      <c r="J44" s="264"/>
      <c r="K44" s="265"/>
      <c r="L44" s="262"/>
      <c r="M44" s="262"/>
    </row>
    <row r="45" spans="2:13" x14ac:dyDescent="0.25">
      <c r="B45" s="262"/>
      <c r="C45" s="262"/>
      <c r="D45" s="262"/>
      <c r="E45" s="262"/>
      <c r="F45" s="262"/>
      <c r="G45" s="262"/>
      <c r="H45" s="263"/>
      <c r="I45" s="262"/>
      <c r="J45" s="264"/>
      <c r="K45" s="265"/>
      <c r="L45" s="262"/>
      <c r="M45" s="262"/>
    </row>
    <row r="46" spans="2:13" x14ac:dyDescent="0.25">
      <c r="B46" s="262"/>
      <c r="C46" s="262"/>
      <c r="D46" s="262"/>
      <c r="E46" s="262"/>
      <c r="F46" s="262"/>
      <c r="G46" s="262"/>
      <c r="H46" s="263"/>
      <c r="I46" s="262"/>
      <c r="J46" s="264"/>
      <c r="K46" s="265"/>
      <c r="L46" s="262"/>
      <c r="M46" s="262"/>
    </row>
    <row r="47" spans="2:13" x14ac:dyDescent="0.25">
      <c r="B47" s="262"/>
      <c r="C47" s="262"/>
      <c r="D47" s="262"/>
      <c r="E47" s="262"/>
      <c r="F47" s="262"/>
      <c r="G47" s="262"/>
      <c r="H47" s="263"/>
      <c r="I47" s="262"/>
      <c r="J47" s="264"/>
      <c r="K47" s="265"/>
      <c r="L47" s="262"/>
      <c r="M47" s="262"/>
    </row>
    <row r="48" spans="2:13" x14ac:dyDescent="0.25">
      <c r="B48" s="262"/>
      <c r="C48" s="262"/>
      <c r="D48" s="262"/>
      <c r="E48" s="262"/>
      <c r="F48" s="262"/>
      <c r="G48" s="262"/>
      <c r="H48" s="263"/>
      <c r="I48" s="262"/>
      <c r="J48" s="264"/>
      <c r="K48" s="265"/>
      <c r="L48" s="262"/>
      <c r="M48" s="262"/>
    </row>
    <row r="49" spans="2:13" x14ac:dyDescent="0.25">
      <c r="B49" s="262"/>
      <c r="C49" s="262"/>
      <c r="D49" s="262"/>
      <c r="E49" s="262"/>
      <c r="F49" s="262"/>
      <c r="G49" s="262"/>
      <c r="H49" s="263"/>
      <c r="I49" s="262"/>
      <c r="J49" s="264"/>
      <c r="K49" s="265"/>
      <c r="L49" s="262"/>
      <c r="M49" s="262"/>
    </row>
    <row r="50" spans="2:13" x14ac:dyDescent="0.25">
      <c r="B50" s="262"/>
      <c r="C50" s="262"/>
      <c r="D50" s="262"/>
      <c r="E50" s="262"/>
      <c r="F50" s="262"/>
      <c r="G50" s="262"/>
      <c r="H50" s="263"/>
      <c r="I50" s="262"/>
      <c r="J50" s="264"/>
      <c r="K50" s="265"/>
      <c r="L50" s="262"/>
      <c r="M50" s="262"/>
    </row>
    <row r="51" spans="2:13" x14ac:dyDescent="0.25">
      <c r="B51" s="262"/>
      <c r="C51" s="262"/>
      <c r="D51" s="262"/>
      <c r="E51" s="262"/>
      <c r="F51" s="262"/>
      <c r="G51" s="262"/>
      <c r="H51" s="263"/>
      <c r="I51" s="262"/>
      <c r="J51" s="264"/>
      <c r="K51" s="265"/>
      <c r="L51" s="262"/>
      <c r="M51" s="262"/>
    </row>
    <row r="52" spans="2:13" x14ac:dyDescent="0.25">
      <c r="B52" s="262"/>
      <c r="C52" s="262"/>
      <c r="D52" s="262"/>
      <c r="E52" s="262"/>
      <c r="F52" s="262"/>
      <c r="G52" s="262"/>
      <c r="H52" s="263"/>
      <c r="I52" s="262"/>
      <c r="J52" s="264"/>
      <c r="K52" s="265"/>
      <c r="L52" s="262"/>
      <c r="M52" s="262"/>
    </row>
    <row r="53" spans="2:13" x14ac:dyDescent="0.25">
      <c r="B53" s="262"/>
      <c r="C53" s="262"/>
      <c r="D53" s="262"/>
      <c r="E53" s="262"/>
      <c r="F53" s="262"/>
      <c r="G53" s="262"/>
      <c r="H53" s="263"/>
      <c r="I53" s="262"/>
      <c r="J53" s="264"/>
      <c r="K53" s="265"/>
      <c r="L53" s="262"/>
      <c r="M53" s="262"/>
    </row>
    <row r="54" spans="2:13" x14ac:dyDescent="0.25">
      <c r="B54" s="262"/>
      <c r="C54" s="262"/>
      <c r="D54" s="262"/>
      <c r="E54" s="262"/>
      <c r="F54" s="262"/>
      <c r="G54" s="262"/>
      <c r="H54" s="263"/>
      <c r="I54" s="262"/>
      <c r="J54" s="264"/>
      <c r="K54" s="265"/>
      <c r="L54" s="262"/>
      <c r="M54" s="262"/>
    </row>
    <row r="55" spans="2:13" x14ac:dyDescent="0.25">
      <c r="B55" s="262"/>
      <c r="C55" s="262"/>
      <c r="D55" s="262"/>
      <c r="E55" s="262"/>
      <c r="F55" s="262"/>
      <c r="G55" s="262"/>
      <c r="H55" s="263"/>
      <c r="I55" s="262"/>
      <c r="J55" s="264"/>
      <c r="K55" s="265"/>
      <c r="L55" s="262"/>
      <c r="M55" s="262"/>
    </row>
    <row r="56" spans="2:13" x14ac:dyDescent="0.25">
      <c r="B56" s="262"/>
      <c r="C56" s="262"/>
      <c r="D56" s="262"/>
      <c r="E56" s="262"/>
      <c r="F56" s="262"/>
      <c r="G56" s="262"/>
      <c r="H56" s="263"/>
      <c r="I56" s="262"/>
      <c r="J56" s="264"/>
      <c r="K56" s="265"/>
      <c r="L56" s="262"/>
      <c r="M56" s="262"/>
    </row>
    <row r="57" spans="2:13" x14ac:dyDescent="0.25">
      <c r="B57" s="262"/>
      <c r="C57" s="262"/>
      <c r="D57" s="262"/>
      <c r="E57" s="262"/>
      <c r="F57" s="262"/>
      <c r="G57" s="262"/>
      <c r="H57" s="263"/>
      <c r="I57" s="262"/>
      <c r="J57" s="264"/>
      <c r="K57" s="265"/>
      <c r="L57" s="262"/>
      <c r="M57" s="262"/>
    </row>
    <row r="58" spans="2:13" x14ac:dyDescent="0.25">
      <c r="B58" s="262"/>
      <c r="C58" s="262"/>
      <c r="D58" s="262"/>
      <c r="E58" s="262"/>
      <c r="F58" s="262"/>
      <c r="G58" s="262"/>
      <c r="H58" s="263"/>
      <c r="I58" s="262"/>
      <c r="J58" s="264"/>
      <c r="K58" s="265"/>
      <c r="L58" s="262"/>
      <c r="M58" s="262"/>
    </row>
    <row r="59" spans="2:13" x14ac:dyDescent="0.25">
      <c r="B59" s="262"/>
      <c r="C59" s="262"/>
      <c r="D59" s="262"/>
      <c r="E59" s="262"/>
      <c r="F59" s="262"/>
      <c r="G59" s="262"/>
      <c r="H59" s="263"/>
      <c r="I59" s="262"/>
      <c r="J59" s="264"/>
      <c r="K59" s="265"/>
      <c r="L59" s="262"/>
      <c r="M59" s="262"/>
    </row>
    <row r="60" spans="2:13" x14ac:dyDescent="0.25">
      <c r="B60" s="262"/>
      <c r="C60" s="262"/>
      <c r="D60" s="262"/>
      <c r="E60" s="262"/>
      <c r="F60" s="262"/>
      <c r="G60" s="262"/>
      <c r="H60" s="263"/>
      <c r="I60" s="262"/>
      <c r="J60" s="264"/>
      <c r="K60" s="265"/>
      <c r="L60" s="262"/>
      <c r="M60" s="262"/>
    </row>
    <row r="61" spans="2:13" x14ac:dyDescent="0.25">
      <c r="B61" s="262"/>
      <c r="C61" s="262"/>
      <c r="D61" s="262"/>
      <c r="E61" s="262"/>
      <c r="F61" s="262"/>
      <c r="G61" s="262"/>
      <c r="H61" s="263"/>
      <c r="I61" s="262"/>
      <c r="J61" s="264"/>
      <c r="K61" s="265"/>
      <c r="L61" s="262"/>
      <c r="M61" s="262"/>
    </row>
    <row r="62" spans="2:13" x14ac:dyDescent="0.25">
      <c r="B62" s="262"/>
      <c r="C62" s="262"/>
      <c r="D62" s="262"/>
      <c r="E62" s="262"/>
      <c r="F62" s="262"/>
      <c r="G62" s="262"/>
      <c r="H62" s="263"/>
      <c r="I62" s="262"/>
      <c r="J62" s="264"/>
      <c r="K62" s="265"/>
      <c r="L62" s="262"/>
      <c r="M62" s="262"/>
    </row>
    <row r="63" spans="2:13" x14ac:dyDescent="0.25">
      <c r="B63" s="262"/>
      <c r="C63" s="262"/>
      <c r="D63" s="262"/>
      <c r="E63" s="262"/>
      <c r="F63" s="262"/>
      <c r="G63" s="262"/>
      <c r="H63" s="263"/>
      <c r="I63" s="262"/>
      <c r="J63" s="264"/>
      <c r="K63" s="265"/>
      <c r="L63" s="262"/>
      <c r="M63" s="262"/>
    </row>
    <row r="64" spans="2:13" x14ac:dyDescent="0.25">
      <c r="B64" s="262"/>
      <c r="C64" s="262"/>
      <c r="D64" s="262"/>
      <c r="E64" s="262"/>
      <c r="F64" s="262"/>
      <c r="G64" s="262"/>
      <c r="H64" s="263"/>
      <c r="I64" s="262"/>
      <c r="J64" s="264"/>
      <c r="K64" s="265"/>
      <c r="L64" s="262"/>
      <c r="M64" s="262"/>
    </row>
    <row r="65" spans="2:13" x14ac:dyDescent="0.25">
      <c r="B65" s="262"/>
      <c r="C65" s="262"/>
      <c r="D65" s="262"/>
      <c r="E65" s="262"/>
      <c r="F65" s="262"/>
      <c r="G65" s="262"/>
      <c r="H65" s="263"/>
      <c r="I65" s="262"/>
      <c r="J65" s="264"/>
      <c r="K65" s="265"/>
      <c r="L65" s="262"/>
      <c r="M65" s="262"/>
    </row>
    <row r="66" spans="2:13" x14ac:dyDescent="0.25">
      <c r="B66" s="262"/>
      <c r="C66" s="262"/>
      <c r="D66" s="262"/>
      <c r="E66" s="262"/>
      <c r="F66" s="262"/>
      <c r="G66" s="262"/>
      <c r="H66" s="263"/>
      <c r="I66" s="262"/>
      <c r="J66" s="264"/>
      <c r="K66" s="265"/>
      <c r="L66" s="262"/>
      <c r="M66" s="262"/>
    </row>
    <row r="67" spans="2:13" x14ac:dyDescent="0.25">
      <c r="B67" s="262"/>
      <c r="C67" s="262"/>
      <c r="D67" s="262"/>
      <c r="E67" s="262"/>
      <c r="F67" s="262"/>
      <c r="G67" s="262"/>
      <c r="H67" s="263"/>
      <c r="I67" s="262"/>
      <c r="J67" s="264"/>
      <c r="K67" s="265"/>
      <c r="L67" s="262"/>
      <c r="M67" s="262"/>
    </row>
  </sheetData>
  <mergeCells count="9">
    <mergeCell ref="J11:K11"/>
    <mergeCell ref="C30:K30"/>
    <mergeCell ref="E37:G37"/>
    <mergeCell ref="D2:E2"/>
    <mergeCell ref="F2:K2"/>
    <mergeCell ref="D3:E4"/>
    <mergeCell ref="F3:M4"/>
    <mergeCell ref="D5:E5"/>
    <mergeCell ref="D10:H10"/>
  </mergeCells>
  <pageMargins left="0.7" right="0.7" top="0.75" bottom="0.75" header="0.3" footer="0.3"/>
  <pageSetup paperSize="9" scale="78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view="pageBreakPreview" zoomScale="60" zoomScaleNormal="80" workbookViewId="0">
      <selection activeCell="F30" sqref="F30"/>
    </sheetView>
  </sheetViews>
  <sheetFormatPr defaultRowHeight="14.25" x14ac:dyDescent="0.2"/>
  <cols>
    <col min="1" max="1" width="9" style="406"/>
    <col min="2" max="2" width="18" style="406" customWidth="1"/>
    <col min="3" max="3" width="69.75" style="406" customWidth="1"/>
    <col min="4" max="4" width="24.75" style="406" customWidth="1"/>
    <col min="5" max="5" width="29.25" style="406" customWidth="1"/>
    <col min="6" max="6" width="24" style="406" customWidth="1"/>
    <col min="7" max="9" width="24.5" style="406" customWidth="1"/>
    <col min="10" max="16384" width="9" style="406"/>
  </cols>
  <sheetData>
    <row r="1" spans="1:10" x14ac:dyDescent="0.2">
      <c r="A1" s="24"/>
      <c r="B1" s="24"/>
      <c r="C1" s="24"/>
      <c r="D1" s="24"/>
      <c r="E1" s="24"/>
      <c r="F1" s="24"/>
      <c r="G1" s="25"/>
      <c r="H1" s="25"/>
      <c r="I1" s="25"/>
      <c r="J1" s="24"/>
    </row>
    <row r="2" spans="1:10" ht="26.25" x14ac:dyDescent="0.2">
      <c r="A2" s="26"/>
      <c r="B2" s="90"/>
      <c r="C2" s="27"/>
      <c r="D2" s="522" t="str">
        <f>'Orçamento Sintético'!E2</f>
        <v>PROJETO:</v>
      </c>
      <c r="E2" s="522"/>
      <c r="F2" s="522"/>
      <c r="G2" s="522"/>
      <c r="H2" s="522"/>
      <c r="I2" s="522"/>
      <c r="J2" s="24"/>
    </row>
    <row r="3" spans="1:10" ht="61.5" customHeight="1" x14ac:dyDescent="0.2">
      <c r="A3" s="26"/>
      <c r="B3" s="90"/>
      <c r="C3" s="28"/>
      <c r="D3" s="527" t="str">
        <f>'Orçamento Sintético'!E3</f>
        <v xml:space="preserve"> SUBSTITUIÇÃO DE DEFENSAS MARÍTIMAS (LOTE 2), DO BERÇO 100 NO PORTO DO ITAQUI EM SÃO LUÍS – MA</v>
      </c>
      <c r="E3" s="527"/>
      <c r="F3" s="527"/>
      <c r="G3" s="527"/>
      <c r="H3" s="527"/>
      <c r="I3" s="527"/>
      <c r="J3" s="24"/>
    </row>
    <row r="4" spans="1:10" ht="61.5" x14ac:dyDescent="0.2">
      <c r="A4" s="26"/>
      <c r="B4" s="90"/>
      <c r="C4" s="28"/>
      <c r="D4" s="527"/>
      <c r="E4" s="527"/>
      <c r="F4" s="527"/>
      <c r="G4" s="527"/>
      <c r="H4" s="527"/>
      <c r="I4" s="527"/>
      <c r="J4" s="24"/>
    </row>
    <row r="5" spans="1:10" ht="26.25" x14ac:dyDescent="0.2">
      <c r="A5" s="26"/>
      <c r="B5" s="90"/>
      <c r="C5" s="29"/>
      <c r="D5" s="30"/>
      <c r="E5" s="385"/>
      <c r="F5" s="31"/>
      <c r="G5" s="32"/>
      <c r="H5" s="31"/>
      <c r="I5" s="31"/>
      <c r="J5" s="24"/>
    </row>
    <row r="6" spans="1:10" x14ac:dyDescent="0.2">
      <c r="A6" s="26"/>
      <c r="B6" s="90"/>
      <c r="C6" s="91"/>
      <c r="D6" s="88"/>
      <c r="E6" s="88"/>
      <c r="F6" s="86"/>
      <c r="G6" s="33"/>
      <c r="H6" s="33"/>
      <c r="I6" s="33"/>
      <c r="J6" s="24"/>
    </row>
    <row r="7" spans="1:10" ht="35.1" customHeight="1" x14ac:dyDescent="0.2">
      <c r="A7" s="34"/>
      <c r="B7" s="523" t="s">
        <v>135</v>
      </c>
      <c r="C7" s="523"/>
      <c r="D7" s="523"/>
      <c r="E7" s="523"/>
      <c r="F7" s="523"/>
      <c r="G7" s="523"/>
      <c r="H7" s="523"/>
      <c r="I7" s="523"/>
      <c r="J7" s="24"/>
    </row>
    <row r="8" spans="1:10" ht="21" x14ac:dyDescent="0.2">
      <c r="A8" s="405"/>
      <c r="B8" s="526"/>
      <c r="C8" s="526"/>
      <c r="D8" s="526"/>
      <c r="E8" s="526"/>
      <c r="F8" s="526"/>
      <c r="G8" s="526"/>
      <c r="H8" s="526"/>
      <c r="I8" s="526"/>
      <c r="J8" s="24"/>
    </row>
    <row r="9" spans="1:10" ht="44.25" customHeight="1" thickBot="1" x14ac:dyDescent="0.25">
      <c r="A9" s="35"/>
      <c r="B9" s="36" t="s">
        <v>136</v>
      </c>
      <c r="C9" s="36" t="s">
        <v>137</v>
      </c>
      <c r="D9" s="130" t="s">
        <v>138</v>
      </c>
      <c r="E9" s="130" t="s">
        <v>139</v>
      </c>
      <c r="F9" s="130" t="s">
        <v>140</v>
      </c>
      <c r="G9" s="130" t="s">
        <v>141</v>
      </c>
      <c r="H9" s="130" t="s">
        <v>142</v>
      </c>
      <c r="J9" s="131"/>
    </row>
    <row r="10" spans="1:10" ht="24.95" customHeight="1" thickBot="1" x14ac:dyDescent="0.4">
      <c r="A10" s="37"/>
      <c r="B10" s="524" t="s">
        <v>151</v>
      </c>
      <c r="C10" s="525" t="str">
        <f>'Orçamento Sintético'!C11</f>
        <v>SERVIÇOS PRELIMINARES</v>
      </c>
      <c r="D10" s="132"/>
      <c r="E10" s="133">
        <f t="shared" ref="E10:F10" si="0">$D$10*E11</f>
        <v>0</v>
      </c>
      <c r="F10" s="133">
        <f t="shared" si="0"/>
        <v>0</v>
      </c>
      <c r="G10" s="133">
        <f>$D$10*G11</f>
        <v>0</v>
      </c>
      <c r="H10" s="133">
        <f>$D$10*H11</f>
        <v>0</v>
      </c>
      <c r="J10" s="134"/>
    </row>
    <row r="11" spans="1:10" ht="24.95" customHeight="1" thickBot="1" x14ac:dyDescent="0.25">
      <c r="A11" s="37"/>
      <c r="B11" s="519"/>
      <c r="C11" s="521"/>
      <c r="D11" s="135" t="e">
        <f>D10/$D$17</f>
        <v>#DIV/0!</v>
      </c>
      <c r="E11" s="224"/>
      <c r="F11" s="224"/>
      <c r="G11" s="224"/>
      <c r="H11" s="224"/>
      <c r="J11" s="134"/>
    </row>
    <row r="12" spans="1:10" ht="24.95" customHeight="1" thickBot="1" x14ac:dyDescent="0.4">
      <c r="A12" s="37"/>
      <c r="B12" s="518" t="s">
        <v>166</v>
      </c>
      <c r="C12" s="520" t="str">
        <f>'Orçamento Sintético'!C18</f>
        <v>TROCA DAS DEFENSAS</v>
      </c>
      <c r="D12" s="132"/>
      <c r="E12" s="133">
        <f>$D$12*E13</f>
        <v>0</v>
      </c>
      <c r="F12" s="133">
        <f t="shared" ref="F12:H12" si="1">$D$12*F13</f>
        <v>0</v>
      </c>
      <c r="G12" s="133">
        <f t="shared" si="1"/>
        <v>0</v>
      </c>
      <c r="H12" s="133">
        <f t="shared" si="1"/>
        <v>0</v>
      </c>
      <c r="J12" s="137"/>
    </row>
    <row r="13" spans="1:10" ht="24.95" customHeight="1" thickBot="1" x14ac:dyDescent="0.25">
      <c r="A13" s="37"/>
      <c r="B13" s="519"/>
      <c r="C13" s="521"/>
      <c r="D13" s="135" t="e">
        <f>D12/$D$17</f>
        <v>#DIV/0!</v>
      </c>
      <c r="E13" s="240"/>
      <c r="F13" s="240"/>
      <c r="G13" s="240"/>
      <c r="H13" s="240"/>
      <c r="J13" s="134"/>
    </row>
    <row r="14" spans="1:10" ht="24.95" customHeight="1" thickBot="1" x14ac:dyDescent="0.4">
      <c r="A14" s="37"/>
      <c r="B14" s="518" t="s">
        <v>174</v>
      </c>
      <c r="C14" s="520" t="str">
        <f>'Orçamento Sintético'!C27</f>
        <v>SERVIÇOS COMPLEMENTARES</v>
      </c>
      <c r="D14" s="132"/>
      <c r="E14" s="139"/>
      <c r="F14" s="139"/>
      <c r="G14" s="139"/>
      <c r="H14" s="138">
        <f>$D$14*H15</f>
        <v>0</v>
      </c>
      <c r="J14" s="134"/>
    </row>
    <row r="15" spans="1:10" ht="24.95" customHeight="1" thickBot="1" x14ac:dyDescent="0.25">
      <c r="A15" s="37"/>
      <c r="B15" s="519"/>
      <c r="C15" s="521"/>
      <c r="D15" s="135">
        <f>'Orçamento Sintético'!H28</f>
        <v>2.7507429750318417E-5</v>
      </c>
      <c r="E15" s="136"/>
      <c r="F15" s="136"/>
      <c r="G15" s="233"/>
      <c r="H15" s="136"/>
      <c r="J15" s="134"/>
    </row>
    <row r="16" spans="1:10" ht="18.75" x14ac:dyDescent="0.2">
      <c r="A16" s="37"/>
      <c r="B16" s="140"/>
      <c r="C16" s="141"/>
      <c r="D16" s="142"/>
      <c r="E16" s="142"/>
      <c r="F16" s="143"/>
      <c r="G16" s="143"/>
      <c r="H16" s="143"/>
      <c r="I16" s="143"/>
      <c r="J16" s="134"/>
    </row>
    <row r="17" spans="1:10" ht="23.25" customHeight="1" x14ac:dyDescent="0.2">
      <c r="A17" s="37"/>
      <c r="B17" s="529" t="s">
        <v>235</v>
      </c>
      <c r="C17" s="530"/>
      <c r="D17" s="144">
        <f>D10+D12+D14</f>
        <v>0</v>
      </c>
      <c r="E17" s="145">
        <f>E10+E12</f>
        <v>0</v>
      </c>
      <c r="F17" s="145">
        <f>F10+F12</f>
        <v>0</v>
      </c>
      <c r="G17" s="145">
        <f>G10+G12</f>
        <v>0</v>
      </c>
      <c r="H17" s="145">
        <f>H10+H12+H14</f>
        <v>0</v>
      </c>
      <c r="J17" s="134"/>
    </row>
    <row r="18" spans="1:10" ht="20.25" customHeight="1" x14ac:dyDescent="0.2">
      <c r="A18" s="37"/>
      <c r="B18" s="529"/>
      <c r="C18" s="530"/>
      <c r="D18" s="146" t="e">
        <f>D11+D13+D15</f>
        <v>#DIV/0!</v>
      </c>
      <c r="E18" s="223" t="e">
        <f>E17/$D$17</f>
        <v>#DIV/0!</v>
      </c>
      <c r="F18" s="223" t="e">
        <f t="shared" ref="F18:H18" si="2">F17/$D$17</f>
        <v>#DIV/0!</v>
      </c>
      <c r="G18" s="223" t="e">
        <f t="shared" si="2"/>
        <v>#DIV/0!</v>
      </c>
      <c r="H18" s="223" t="e">
        <f t="shared" si="2"/>
        <v>#DIV/0!</v>
      </c>
      <c r="J18" s="134"/>
    </row>
    <row r="19" spans="1:10" ht="21.75" customHeight="1" x14ac:dyDescent="0.2">
      <c r="A19" s="37"/>
      <c r="B19" s="147"/>
      <c r="C19" s="147"/>
      <c r="D19" s="148"/>
      <c r="E19" s="149"/>
      <c r="F19" s="149"/>
      <c r="G19" s="149"/>
      <c r="H19" s="149"/>
      <c r="J19" s="134"/>
    </row>
    <row r="20" spans="1:10" ht="23.25" customHeight="1" x14ac:dyDescent="0.2">
      <c r="A20" s="37"/>
      <c r="B20" s="531" t="s">
        <v>143</v>
      </c>
      <c r="C20" s="532"/>
      <c r="D20" s="150"/>
      <c r="E20" s="145">
        <f>E17</f>
        <v>0</v>
      </c>
      <c r="F20" s="145">
        <f>E20+F17</f>
        <v>0</v>
      </c>
      <c r="G20" s="145">
        <f>F20+G17</f>
        <v>0</v>
      </c>
      <c r="H20" s="145">
        <f t="shared" ref="H20" si="3">G20+H17</f>
        <v>0</v>
      </c>
      <c r="J20" s="134"/>
    </row>
    <row r="21" spans="1:10" ht="21" customHeight="1" x14ac:dyDescent="0.2">
      <c r="A21" s="37"/>
      <c r="B21" s="531" t="s">
        <v>144</v>
      </c>
      <c r="C21" s="532"/>
      <c r="D21" s="150"/>
      <c r="E21" s="146" t="e">
        <f>E20/$D$17</f>
        <v>#DIV/0!</v>
      </c>
      <c r="F21" s="146" t="e">
        <f t="shared" ref="F21:H21" si="4">F20/$D$17</f>
        <v>#DIV/0!</v>
      </c>
      <c r="G21" s="146" t="e">
        <f t="shared" si="4"/>
        <v>#DIV/0!</v>
      </c>
      <c r="H21" s="146" t="e">
        <f t="shared" si="4"/>
        <v>#DIV/0!</v>
      </c>
      <c r="J21" s="134"/>
    </row>
    <row r="22" spans="1:10" ht="15" x14ac:dyDescent="0.2">
      <c r="A22" s="37"/>
      <c r="B22" s="152"/>
      <c r="C22" s="152"/>
      <c r="D22" s="152"/>
      <c r="E22" s="152"/>
      <c r="F22" s="152"/>
      <c r="G22" s="152"/>
      <c r="H22" s="152"/>
      <c r="I22" s="152"/>
      <c r="J22" s="153"/>
    </row>
    <row r="23" spans="1:10" ht="21.75" customHeight="1" x14ac:dyDescent="0.2">
      <c r="A23" s="37"/>
      <c r="J23" s="37"/>
    </row>
    <row r="24" spans="1:10" ht="15" x14ac:dyDescent="0.2">
      <c r="A24" s="37"/>
    </row>
    <row r="25" spans="1:10" ht="21.75" customHeight="1" x14ac:dyDescent="0.2">
      <c r="A25" s="37"/>
    </row>
    <row r="26" spans="1:10" ht="15" x14ac:dyDescent="0.2">
      <c r="A26" s="37"/>
    </row>
    <row r="27" spans="1:10" ht="21.75" customHeight="1" x14ac:dyDescent="0.2">
      <c r="A27" s="37"/>
    </row>
    <row r="28" spans="1:10" ht="15" x14ac:dyDescent="0.2">
      <c r="A28" s="37"/>
    </row>
    <row r="29" spans="1:10" ht="21.75" customHeight="1" x14ac:dyDescent="0.2">
      <c r="A29" s="37"/>
    </row>
    <row r="30" spans="1:10" ht="15" x14ac:dyDescent="0.2">
      <c r="A30" s="37"/>
    </row>
    <row r="31" spans="1:10" ht="21.75" customHeight="1" x14ac:dyDescent="0.2">
      <c r="A31" s="37"/>
    </row>
    <row r="32" spans="1:10" ht="15" x14ac:dyDescent="0.2">
      <c r="A32" s="37"/>
    </row>
    <row r="33" spans="1:1" ht="21.75" customHeight="1" x14ac:dyDescent="0.2">
      <c r="A33" s="37"/>
    </row>
    <row r="34" spans="1:1" ht="15" x14ac:dyDescent="0.2">
      <c r="A34" s="37"/>
    </row>
    <row r="35" spans="1:1" ht="21.75" customHeight="1" x14ac:dyDescent="0.2">
      <c r="A35" s="37"/>
    </row>
    <row r="36" spans="1:1" ht="15" x14ac:dyDescent="0.2">
      <c r="A36" s="37"/>
    </row>
    <row r="37" spans="1:1" ht="21.75" customHeight="1" x14ac:dyDescent="0.2">
      <c r="A37" s="37"/>
    </row>
    <row r="38" spans="1:1" ht="15" x14ac:dyDescent="0.2">
      <c r="A38" s="37"/>
    </row>
    <row r="39" spans="1:1" ht="21.75" customHeight="1" x14ac:dyDescent="0.2">
      <c r="A39" s="37"/>
    </row>
    <row r="40" spans="1:1" ht="15" x14ac:dyDescent="0.2">
      <c r="A40" s="37"/>
    </row>
    <row r="41" spans="1:1" ht="21.75" customHeight="1" x14ac:dyDescent="0.2">
      <c r="A41" s="37"/>
    </row>
    <row r="42" spans="1:1" ht="15" x14ac:dyDescent="0.2">
      <c r="A42" s="37"/>
    </row>
    <row r="43" spans="1:1" ht="21.75" customHeight="1" x14ac:dyDescent="0.2">
      <c r="A43" s="37"/>
    </row>
    <row r="44" spans="1:1" ht="15" x14ac:dyDescent="0.2">
      <c r="A44" s="37"/>
    </row>
    <row r="45" spans="1:1" ht="23.25" customHeight="1" x14ac:dyDescent="0.2">
      <c r="A45" s="37"/>
    </row>
    <row r="46" spans="1:1" ht="20.25" customHeight="1" x14ac:dyDescent="0.2">
      <c r="A46" s="37"/>
    </row>
    <row r="47" spans="1:1" ht="15" x14ac:dyDescent="0.2">
      <c r="A47" s="37"/>
    </row>
    <row r="48" spans="1:1" ht="26.25" customHeight="1" x14ac:dyDescent="0.2">
      <c r="A48" s="37"/>
    </row>
    <row r="49" spans="1:9" ht="26.25" customHeight="1" x14ac:dyDescent="0.2">
      <c r="A49" s="37"/>
    </row>
    <row r="50" spans="1:9" ht="15" x14ac:dyDescent="0.2">
      <c r="A50" s="37"/>
    </row>
    <row r="51" spans="1:9" ht="21" x14ac:dyDescent="0.2">
      <c r="A51" s="37"/>
      <c r="B51" s="151"/>
      <c r="C51" s="151"/>
      <c r="D51" s="151"/>
      <c r="E51" s="151"/>
      <c r="F51" s="151"/>
      <c r="G51" s="151"/>
      <c r="H51" s="151"/>
      <c r="I51" s="151"/>
    </row>
    <row r="52" spans="1:9" ht="21" x14ac:dyDescent="0.2">
      <c r="A52" s="37"/>
      <c r="B52" s="528"/>
      <c r="C52" s="528"/>
      <c r="D52" s="528"/>
      <c r="E52" s="528"/>
      <c r="F52" s="528"/>
      <c r="G52" s="528"/>
      <c r="H52" s="528"/>
      <c r="I52" s="528"/>
    </row>
  </sheetData>
  <mergeCells count="14">
    <mergeCell ref="D2:I2"/>
    <mergeCell ref="D3:I4"/>
    <mergeCell ref="B7:I7"/>
    <mergeCell ref="B8:I8"/>
    <mergeCell ref="B10:B11"/>
    <mergeCell ref="C10:C11"/>
    <mergeCell ref="B21:C21"/>
    <mergeCell ref="B52:I52"/>
    <mergeCell ref="B12:B13"/>
    <mergeCell ref="C12:C13"/>
    <mergeCell ref="B14:B15"/>
    <mergeCell ref="C14:C15"/>
    <mergeCell ref="B17:C18"/>
    <mergeCell ref="B20:C20"/>
  </mergeCells>
  <pageMargins left="0.7" right="0.7" top="0.75" bottom="0.75" header="0.3" footer="0.3"/>
  <pageSetup paperSize="9" scale="31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B265"/>
  <sheetViews>
    <sheetView view="pageBreakPreview" zoomScaleNormal="100" zoomScaleSheetLayoutView="100" workbookViewId="0">
      <selection activeCell="N29" sqref="N29"/>
    </sheetView>
  </sheetViews>
  <sheetFormatPr defaultRowHeight="15" x14ac:dyDescent="0.2"/>
  <cols>
    <col min="1" max="1" width="3.25" style="24" customWidth="1"/>
    <col min="2" max="2" width="6.5" style="24" customWidth="1"/>
    <col min="3" max="3" width="42" style="24" customWidth="1"/>
    <col min="4" max="5" width="9" style="24"/>
    <col min="6" max="6" width="17.375" style="24" customWidth="1"/>
    <col min="7" max="7" width="11.125" style="44" customWidth="1"/>
    <col min="8" max="8" width="5.5" style="24" customWidth="1"/>
    <col min="9" max="9" width="8.625" style="25" customWidth="1"/>
    <col min="10" max="10" width="8.625" style="45" customWidth="1"/>
    <col min="11" max="11" width="3.25" style="24" customWidth="1"/>
  </cols>
  <sheetData>
    <row r="1" spans="1:340" s="24" customFormat="1" ht="15.75" customHeight="1" x14ac:dyDescent="0.2">
      <c r="G1" s="44"/>
      <c r="I1" s="25"/>
      <c r="J1" s="45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</row>
    <row r="2" spans="1:340" s="24" customFormat="1" ht="9.9499999999999993" customHeight="1" x14ac:dyDescent="0.2">
      <c r="A2" s="26"/>
      <c r="B2" s="90"/>
      <c r="C2" s="411"/>
      <c r="D2" s="411"/>
      <c r="E2" s="412" t="s">
        <v>208</v>
      </c>
      <c r="F2" s="412"/>
      <c r="G2" s="412"/>
      <c r="H2" s="412"/>
      <c r="I2" s="412"/>
      <c r="J2" s="41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</row>
    <row r="3" spans="1:340" s="24" customFormat="1" ht="15" customHeight="1" x14ac:dyDescent="0.2">
      <c r="A3" s="26"/>
      <c r="B3" s="90"/>
      <c r="C3" s="413"/>
      <c r="D3" s="413"/>
      <c r="E3" s="432" t="str">
        <f>Cronograma!D3</f>
        <v xml:space="preserve"> SUBSTITUIÇÃO DE DEFENSAS MARÍTIMAS (LOTE 2), DO BERÇO 100 NO PORTO DO ITAQUI EM SÃO LUÍS – MA</v>
      </c>
      <c r="F3" s="432"/>
      <c r="G3" s="432"/>
      <c r="H3" s="432"/>
      <c r="I3" s="432"/>
      <c r="J3" s="432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</row>
    <row r="4" spans="1:340" s="24" customFormat="1" ht="30.75" customHeight="1" x14ac:dyDescent="0.2">
      <c r="A4" s="26"/>
      <c r="B4" s="90"/>
      <c r="C4" s="413"/>
      <c r="D4" s="413"/>
      <c r="E4" s="432"/>
      <c r="F4" s="432"/>
      <c r="G4" s="432"/>
      <c r="H4" s="432"/>
      <c r="I4" s="432"/>
      <c r="J4" s="432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</row>
    <row r="5" spans="1:340" s="24" customFormat="1" ht="23.25" customHeight="1" x14ac:dyDescent="0.2">
      <c r="A5" s="26"/>
      <c r="B5" s="90"/>
      <c r="C5" s="415"/>
      <c r="D5" s="415"/>
      <c r="E5" s="46" t="s">
        <v>133</v>
      </c>
      <c r="F5" s="386" t="str">
        <f>'Orçamento Sintético'!F5</f>
        <v>2019.16-PO-GER-1200-002-R00</v>
      </c>
      <c r="G5" s="47" t="s">
        <v>134</v>
      </c>
      <c r="H5" s="99">
        <f>Cronograma!G5</f>
        <v>43709</v>
      </c>
      <c r="I5" s="47" t="s">
        <v>146</v>
      </c>
      <c r="J5" s="48">
        <v>2</v>
      </c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</row>
    <row r="6" spans="1:340" s="24" customFormat="1" ht="9.9499999999999993" customHeight="1" x14ac:dyDescent="0.2">
      <c r="A6" s="26"/>
      <c r="B6" s="90"/>
      <c r="C6" s="91"/>
      <c r="D6" s="88"/>
      <c r="E6" s="86"/>
      <c r="F6" s="86"/>
      <c r="G6" s="92"/>
      <c r="H6" s="85"/>
      <c r="I6" s="33"/>
      <c r="J6" s="38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</row>
    <row r="7" spans="1:340" s="24" customFormat="1" ht="24.95" customHeight="1" x14ac:dyDescent="0.2">
      <c r="A7" s="34"/>
      <c r="B7" s="517" t="s">
        <v>145</v>
      </c>
      <c r="C7" s="517"/>
      <c r="D7" s="517"/>
      <c r="E7" s="517"/>
      <c r="F7" s="517"/>
      <c r="G7" s="517"/>
      <c r="H7" s="517"/>
      <c r="I7" s="517"/>
      <c r="J7" s="517"/>
      <c r="K7" s="34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</row>
    <row r="8" spans="1:340" s="24" customFormat="1" ht="9.9499999999999993" customHeight="1" x14ac:dyDescent="0.2">
      <c r="A8" s="117"/>
      <c r="B8" s="117"/>
      <c r="C8" s="117"/>
      <c r="D8" s="117"/>
      <c r="E8" s="117"/>
      <c r="F8" s="117"/>
      <c r="G8" s="117"/>
      <c r="H8" s="117"/>
      <c r="I8" s="39"/>
      <c r="J8" s="40"/>
      <c r="K8" s="117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</row>
    <row r="9" spans="1:340" s="24" customFormat="1" x14ac:dyDescent="0.2">
      <c r="G9" s="44"/>
      <c r="I9" s="25"/>
      <c r="J9" s="45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</row>
    <row r="10" spans="1:340" s="24" customFormat="1" ht="15" customHeight="1" x14ac:dyDescent="0.2">
      <c r="B10" s="154"/>
      <c r="C10" s="536"/>
      <c r="D10" s="536"/>
      <c r="E10" s="536"/>
      <c r="F10" s="536"/>
      <c r="G10" s="536"/>
      <c r="H10" s="536"/>
      <c r="I10" s="536"/>
      <c r="J10" s="154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</row>
    <row r="11" spans="1:340" s="24" customFormat="1" ht="20.100000000000001" customHeight="1" x14ac:dyDescent="0.2">
      <c r="B11" s="155"/>
      <c r="C11" s="537"/>
      <c r="D11" s="537"/>
      <c r="E11" s="537"/>
      <c r="F11" s="537"/>
      <c r="G11" s="537"/>
      <c r="H11" s="156"/>
      <c r="I11" s="157"/>
      <c r="J11" s="158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</row>
    <row r="12" spans="1:340" s="24" customFormat="1" x14ac:dyDescent="0.2">
      <c r="B12" s="534"/>
      <c r="C12" s="534"/>
      <c r="D12" s="534"/>
      <c r="E12" s="534"/>
      <c r="F12" s="534"/>
      <c r="G12" s="159"/>
      <c r="H12" s="160"/>
      <c r="I12" s="160"/>
      <c r="J12" s="161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</row>
    <row r="13" spans="1:340" s="24" customFormat="1" x14ac:dyDescent="0.2">
      <c r="B13" s="162"/>
      <c r="C13" s="162"/>
      <c r="D13" s="162"/>
      <c r="E13" s="162"/>
      <c r="F13" s="162"/>
      <c r="G13" s="159"/>
      <c r="H13" s="163"/>
      <c r="I13" s="163"/>
      <c r="J13" s="164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</row>
    <row r="14" spans="1:340" s="24" customFormat="1" ht="20.100000000000001" customHeight="1" x14ac:dyDescent="0.2">
      <c r="B14" s="155"/>
      <c r="C14" s="165"/>
      <c r="D14" s="165"/>
      <c r="E14" s="165"/>
      <c r="F14" s="165"/>
      <c r="G14" s="166"/>
      <c r="H14" s="165"/>
      <c r="I14" s="165"/>
      <c r="J14" s="158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</row>
    <row r="15" spans="1:340" s="24" customFormat="1" x14ac:dyDescent="0.2">
      <c r="B15" s="534"/>
      <c r="C15" s="534"/>
      <c r="D15" s="534"/>
      <c r="E15" s="534"/>
      <c r="F15" s="534"/>
      <c r="G15" s="159"/>
      <c r="H15" s="160"/>
      <c r="I15" s="160"/>
      <c r="J15" s="161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</row>
    <row r="16" spans="1:340" s="24" customFormat="1" x14ac:dyDescent="0.2">
      <c r="B16" s="533"/>
      <c r="C16" s="533"/>
      <c r="D16" s="533"/>
      <c r="E16" s="533"/>
      <c r="F16" s="533"/>
      <c r="G16" s="533"/>
      <c r="H16" s="533"/>
      <c r="I16" s="533"/>
      <c r="J16" s="533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</row>
    <row r="17" spans="2:340" s="24" customFormat="1" ht="14.25" x14ac:dyDescent="0.2">
      <c r="B17" s="155"/>
      <c r="C17" s="165"/>
      <c r="D17" s="165"/>
      <c r="E17" s="165"/>
      <c r="F17" s="165"/>
      <c r="G17" s="166"/>
      <c r="H17" s="165"/>
      <c r="I17" s="165"/>
      <c r="J17" s="158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</row>
    <row r="18" spans="2:340" s="24" customFormat="1" ht="14.25" x14ac:dyDescent="0.2">
      <c r="B18" s="167"/>
      <c r="C18" s="535"/>
      <c r="D18" s="535"/>
      <c r="E18" s="535"/>
      <c r="F18" s="535"/>
      <c r="G18" s="535"/>
      <c r="H18" s="168"/>
      <c r="I18" s="169"/>
      <c r="J18" s="170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</row>
    <row r="19" spans="2:340" s="24" customFormat="1" ht="14.25" x14ac:dyDescent="0.2">
      <c r="B19" s="167"/>
      <c r="C19" s="535"/>
      <c r="D19" s="535"/>
      <c r="E19" s="535"/>
      <c r="F19" s="535"/>
      <c r="G19" s="535"/>
      <c r="H19" s="168"/>
      <c r="I19" s="169"/>
      <c r="J19" s="170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</row>
    <row r="20" spans="2:340" s="24" customFormat="1" ht="14.25" x14ac:dyDescent="0.2">
      <c r="B20" s="167"/>
      <c r="C20" s="535"/>
      <c r="D20" s="535"/>
      <c r="E20" s="535"/>
      <c r="F20" s="535"/>
      <c r="G20" s="535"/>
      <c r="H20" s="168"/>
      <c r="I20" s="169"/>
      <c r="J20" s="17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</row>
    <row r="21" spans="2:340" s="24" customFormat="1" x14ac:dyDescent="0.2">
      <c r="B21" s="534"/>
      <c r="C21" s="534"/>
      <c r="D21" s="534"/>
      <c r="E21" s="534"/>
      <c r="F21" s="534"/>
      <c r="G21" s="159"/>
      <c r="H21" s="160"/>
      <c r="I21" s="160"/>
      <c r="J21" s="16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</row>
    <row r="22" spans="2:340" s="24" customFormat="1" x14ac:dyDescent="0.2">
      <c r="B22" s="533"/>
      <c r="C22" s="533"/>
      <c r="D22" s="533"/>
      <c r="E22" s="533"/>
      <c r="F22" s="533"/>
      <c r="G22" s="533"/>
      <c r="H22" s="533"/>
      <c r="I22" s="533"/>
      <c r="J22" s="533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</row>
    <row r="23" spans="2:340" s="24" customFormat="1" ht="14.25" x14ac:dyDescent="0.2">
      <c r="B23" s="155"/>
      <c r="C23" s="165"/>
      <c r="D23" s="165"/>
      <c r="E23" s="165"/>
      <c r="F23" s="165"/>
      <c r="G23" s="166"/>
      <c r="H23" s="165"/>
      <c r="I23" s="165"/>
      <c r="J23" s="158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</row>
    <row r="24" spans="2:340" s="24" customFormat="1" x14ac:dyDescent="0.2">
      <c r="B24" s="534"/>
      <c r="C24" s="534"/>
      <c r="D24" s="534"/>
      <c r="E24" s="534"/>
      <c r="F24" s="534"/>
      <c r="G24" s="159"/>
      <c r="H24" s="160"/>
      <c r="I24" s="160"/>
      <c r="J24" s="161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</row>
    <row r="25" spans="2:340" s="24" customFormat="1" x14ac:dyDescent="0.2">
      <c r="B25" s="533"/>
      <c r="C25" s="533"/>
      <c r="D25" s="533"/>
      <c r="E25" s="533"/>
      <c r="F25" s="533"/>
      <c r="G25" s="533"/>
      <c r="H25" s="533"/>
      <c r="I25" s="533"/>
      <c r="J25" s="53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</row>
    <row r="26" spans="2:340" s="24" customFormat="1" ht="14.25" x14ac:dyDescent="0.2">
      <c r="B26" s="155"/>
      <c r="C26" s="165"/>
      <c r="D26" s="165"/>
      <c r="E26" s="165"/>
      <c r="F26" s="165"/>
      <c r="G26" s="166"/>
      <c r="H26" s="165"/>
      <c r="I26" s="165"/>
      <c r="J26" s="158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</row>
    <row r="27" spans="2:340" s="24" customFormat="1" ht="14.25" x14ac:dyDescent="0.2">
      <c r="B27" s="167"/>
      <c r="C27" s="535"/>
      <c r="D27" s="535"/>
      <c r="E27" s="535"/>
      <c r="F27" s="535"/>
      <c r="G27" s="535"/>
      <c r="H27" s="168"/>
      <c r="I27" s="169"/>
      <c r="J27" s="170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</row>
    <row r="28" spans="2:340" s="24" customFormat="1" ht="14.25" x14ac:dyDescent="0.2">
      <c r="B28" s="167"/>
      <c r="C28" s="535"/>
      <c r="D28" s="535"/>
      <c r="E28" s="535"/>
      <c r="F28" s="535"/>
      <c r="G28" s="535"/>
      <c r="H28" s="168"/>
      <c r="I28" s="169"/>
      <c r="J28" s="170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</row>
    <row r="29" spans="2:340" s="24" customFormat="1" ht="14.25" x14ac:dyDescent="0.2">
      <c r="B29" s="167"/>
      <c r="C29" s="535"/>
      <c r="D29" s="535"/>
      <c r="E29" s="535"/>
      <c r="F29" s="535"/>
      <c r="G29" s="535"/>
      <c r="H29" s="168"/>
      <c r="I29" s="169"/>
      <c r="J29" s="170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</row>
    <row r="30" spans="2:340" s="24" customFormat="1" ht="14.25" x14ac:dyDescent="0.2">
      <c r="B30" s="167"/>
      <c r="C30" s="535"/>
      <c r="D30" s="535"/>
      <c r="E30" s="535"/>
      <c r="F30" s="535"/>
      <c r="G30" s="535"/>
      <c r="H30" s="168"/>
      <c r="I30" s="169"/>
      <c r="J30" s="17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</row>
    <row r="31" spans="2:340" s="24" customFormat="1" x14ac:dyDescent="0.2">
      <c r="B31" s="68"/>
      <c r="C31" s="171"/>
      <c r="D31" s="172"/>
      <c r="E31" s="172"/>
      <c r="F31" s="172"/>
      <c r="G31" s="173"/>
      <c r="H31" s="72"/>
      <c r="I31" s="72"/>
      <c r="J31" s="73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</row>
    <row r="32" spans="2:340" s="24" customFormat="1" x14ac:dyDescent="0.2">
      <c r="B32" s="26"/>
      <c r="C32" s="26"/>
      <c r="D32" s="26"/>
      <c r="E32" s="26"/>
      <c r="F32" s="26"/>
      <c r="G32" s="41"/>
      <c r="H32" s="26"/>
      <c r="I32" s="42"/>
      <c r="J32" s="43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</row>
    <row r="33" spans="2:340" s="24" customFormat="1" ht="14.25" x14ac:dyDescent="0.2">
      <c r="B33" s="154"/>
      <c r="C33" s="536"/>
      <c r="D33" s="536"/>
      <c r="E33" s="536"/>
      <c r="F33" s="536"/>
      <c r="G33" s="536"/>
      <c r="H33" s="536"/>
      <c r="I33" s="536"/>
      <c r="J33" s="174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</row>
    <row r="34" spans="2:340" s="24" customFormat="1" x14ac:dyDescent="0.2">
      <c r="B34" s="26"/>
      <c r="C34" s="26"/>
      <c r="D34" s="26"/>
      <c r="E34" s="26"/>
      <c r="F34" s="26"/>
      <c r="G34" s="41"/>
      <c r="H34" s="26"/>
      <c r="I34" s="42"/>
      <c r="J34" s="43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</row>
    <row r="35" spans="2:340" s="24" customFormat="1" x14ac:dyDescent="0.2">
      <c r="B35" s="26"/>
      <c r="C35" s="26"/>
      <c r="D35" s="26"/>
      <c r="E35" s="26"/>
      <c r="F35" s="26"/>
      <c r="G35" s="41"/>
      <c r="H35" s="26"/>
      <c r="I35" s="42"/>
      <c r="J35" s="43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</row>
    <row r="36" spans="2:340" s="24" customFormat="1" x14ac:dyDescent="0.2">
      <c r="B36" s="26"/>
      <c r="C36" s="26"/>
      <c r="D36" s="26"/>
      <c r="E36" s="26"/>
      <c r="F36" s="26"/>
      <c r="G36" s="41"/>
      <c r="H36" s="26"/>
      <c r="I36" s="42"/>
      <c r="J36" s="43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</row>
    <row r="37" spans="2:340" s="24" customFormat="1" x14ac:dyDescent="0.2">
      <c r="B37" s="26"/>
      <c r="C37" s="26"/>
      <c r="D37" s="26"/>
      <c r="E37" s="26"/>
      <c r="F37" s="26"/>
      <c r="G37" s="41"/>
      <c r="H37" s="26"/>
      <c r="I37" s="42"/>
      <c r="J37" s="43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</row>
    <row r="38" spans="2:340" s="24" customFormat="1" ht="30" customHeight="1" x14ac:dyDescent="0.2">
      <c r="B38" s="538"/>
      <c r="C38" s="538"/>
      <c r="D38" s="538"/>
      <c r="E38" s="538"/>
      <c r="F38" s="538"/>
      <c r="G38" s="538"/>
      <c r="H38" s="538"/>
      <c r="I38" s="538"/>
      <c r="J38" s="538"/>
      <c r="K38" s="84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</row>
    <row r="39" spans="2:340" s="24" customFormat="1" x14ac:dyDescent="0.2">
      <c r="B39" s="26"/>
      <c r="C39" s="26"/>
      <c r="D39" s="26"/>
      <c r="E39" s="26"/>
      <c r="F39" s="26"/>
      <c r="G39" s="41"/>
      <c r="H39" s="26"/>
      <c r="I39" s="42"/>
      <c r="J39" s="43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</row>
    <row r="40" spans="2:340" s="24" customFormat="1" ht="30" customHeight="1" x14ac:dyDescent="0.2">
      <c r="B40" s="538"/>
      <c r="C40" s="538"/>
      <c r="D40" s="538"/>
      <c r="E40" s="538"/>
      <c r="F40" s="538"/>
      <c r="G40" s="538"/>
      <c r="H40" s="538"/>
      <c r="I40" s="538"/>
      <c r="J40" s="538"/>
      <c r="K40" s="84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</row>
    <row r="41" spans="2:340" s="24" customFormat="1" x14ac:dyDescent="0.2">
      <c r="B41" s="26"/>
      <c r="C41" s="26"/>
      <c r="D41" s="26"/>
      <c r="E41" s="26"/>
      <c r="F41" s="26"/>
      <c r="G41" s="41"/>
      <c r="H41" s="26"/>
      <c r="I41" s="42"/>
      <c r="J41" s="43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</row>
    <row r="42" spans="2:340" s="24" customFormat="1" ht="30" customHeight="1" x14ac:dyDescent="0.2">
      <c r="B42" s="538"/>
      <c r="C42" s="538"/>
      <c r="D42" s="538"/>
      <c r="E42" s="538"/>
      <c r="F42" s="538"/>
      <c r="G42" s="538"/>
      <c r="H42" s="538"/>
      <c r="I42" s="538"/>
      <c r="J42" s="538"/>
      <c r="K42" s="84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</row>
    <row r="43" spans="2:340" s="24" customFormat="1" x14ac:dyDescent="0.2">
      <c r="B43" s="26"/>
      <c r="C43" s="26"/>
      <c r="D43" s="26"/>
      <c r="E43" s="26"/>
      <c r="F43" s="26"/>
      <c r="G43" s="41"/>
      <c r="H43" s="26"/>
      <c r="I43" s="42"/>
      <c r="J43" s="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</row>
    <row r="44" spans="2:340" s="24" customFormat="1" ht="30" customHeight="1" x14ac:dyDescent="0.2">
      <c r="B44" s="538"/>
      <c r="C44" s="538"/>
      <c r="D44" s="538"/>
      <c r="E44" s="538"/>
      <c r="F44" s="538"/>
      <c r="G44" s="538"/>
      <c r="H44" s="538"/>
      <c r="I44" s="538"/>
      <c r="J44" s="538"/>
      <c r="K44" s="8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</row>
    <row r="45" spans="2:340" s="24" customFormat="1" x14ac:dyDescent="0.2">
      <c r="B45" s="26"/>
      <c r="C45" s="26"/>
      <c r="D45" s="26"/>
      <c r="E45" s="26"/>
      <c r="F45" s="26"/>
      <c r="G45" s="41"/>
      <c r="H45" s="26"/>
      <c r="I45" s="42"/>
      <c r="J45" s="43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</row>
    <row r="46" spans="2:340" s="24" customFormat="1" ht="30" customHeight="1" x14ac:dyDescent="0.2">
      <c r="B46" s="538"/>
      <c r="C46" s="538"/>
      <c r="D46" s="538"/>
      <c r="E46" s="538"/>
      <c r="F46" s="538"/>
      <c r="G46" s="538"/>
      <c r="H46" s="538"/>
      <c r="I46" s="538"/>
      <c r="J46" s="538"/>
      <c r="K46" s="84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</row>
    <row r="47" spans="2:340" s="24" customFormat="1" x14ac:dyDescent="0.2">
      <c r="B47" s="26"/>
      <c r="C47" s="26"/>
      <c r="D47" s="26"/>
      <c r="E47" s="26"/>
      <c r="F47" s="26"/>
      <c r="G47" s="41"/>
      <c r="H47" s="26"/>
      <c r="I47" s="42"/>
      <c r="J47" s="43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</row>
    <row r="48" spans="2:340" s="24" customFormat="1" ht="45" customHeight="1" x14ac:dyDescent="0.2">
      <c r="B48" s="538"/>
      <c r="C48" s="538"/>
      <c r="D48" s="538"/>
      <c r="E48" s="538"/>
      <c r="F48" s="538"/>
      <c r="G48" s="538"/>
      <c r="H48" s="538"/>
      <c r="I48" s="538"/>
      <c r="J48" s="538"/>
      <c r="K48" s="84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</row>
    <row r="49" spans="3:340" s="24" customFormat="1" x14ac:dyDescent="0.2">
      <c r="G49" s="44"/>
      <c r="I49" s="25"/>
      <c r="J49" s="45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</row>
    <row r="50" spans="3:340" s="24" customFormat="1" x14ac:dyDescent="0.2">
      <c r="G50" s="44"/>
      <c r="I50" s="25"/>
      <c r="J50" s="45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</row>
    <row r="51" spans="3:340" s="24" customFormat="1" x14ac:dyDescent="0.2">
      <c r="G51" s="44"/>
      <c r="I51" s="25"/>
      <c r="J51" s="45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</row>
    <row r="52" spans="3:340" s="24" customFormat="1" x14ac:dyDescent="0.2">
      <c r="G52" s="44"/>
      <c r="I52" s="25"/>
      <c r="J52" s="45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</row>
    <row r="53" spans="3:340" s="24" customFormat="1" x14ac:dyDescent="0.2">
      <c r="G53" s="44"/>
      <c r="I53" s="25"/>
      <c r="J53" s="45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</row>
    <row r="54" spans="3:340" s="24" customFormat="1" x14ac:dyDescent="0.2">
      <c r="G54" s="44"/>
      <c r="I54" s="25"/>
      <c r="J54" s="45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</row>
    <row r="55" spans="3:340" s="24" customFormat="1" x14ac:dyDescent="0.2">
      <c r="G55" s="44"/>
      <c r="I55" s="25"/>
      <c r="J55" s="4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</row>
    <row r="56" spans="3:340" s="24" customFormat="1" ht="14.25" x14ac:dyDescent="0.2">
      <c r="C56" s="152"/>
      <c r="D56" s="152"/>
      <c r="E56" s="152"/>
      <c r="F56" s="152"/>
      <c r="G56" s="152"/>
      <c r="H56" s="152"/>
      <c r="I56" s="152"/>
      <c r="J56" s="152"/>
      <c r="K56" s="152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</row>
    <row r="57" spans="3:340" s="24" customFormat="1" ht="14.25" x14ac:dyDescent="0.2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</row>
    <row r="58" spans="3:340" s="24" customFormat="1" ht="14.25" x14ac:dyDescent="0.2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</row>
    <row r="59" spans="3:340" s="24" customFormat="1" ht="14.25" x14ac:dyDescent="0.2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</row>
    <row r="60" spans="3:340" s="24" customFormat="1" ht="14.25" x14ac:dyDescent="0.2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</row>
    <row r="61" spans="3:340" s="24" customFormat="1" ht="14.25" x14ac:dyDescent="0.2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</row>
    <row r="62" spans="3:340" s="24" customFormat="1" ht="14.25" x14ac:dyDescent="0.2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</row>
    <row r="63" spans="3:340" s="24" customFormat="1" ht="14.25" x14ac:dyDescent="0.2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</row>
    <row r="64" spans="3:340" s="24" customFormat="1" ht="14.25" x14ac:dyDescent="0.2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</row>
    <row r="65" spans="3:340" s="24" customFormat="1" ht="14.25" x14ac:dyDescent="0.2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</row>
    <row r="66" spans="3:340" s="24" customFormat="1" ht="14.25" x14ac:dyDescent="0.2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</row>
    <row r="67" spans="3:340" s="24" customFormat="1" ht="14.25" x14ac:dyDescent="0.2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</row>
    <row r="68" spans="3:340" ht="14.25" x14ac:dyDescent="0.2">
      <c r="C68"/>
      <c r="D68"/>
      <c r="E68"/>
      <c r="F68"/>
      <c r="G68"/>
      <c r="H68"/>
      <c r="I68"/>
      <c r="J68"/>
      <c r="K68"/>
    </row>
    <row r="69" spans="3:340" ht="14.25" x14ac:dyDescent="0.2">
      <c r="C69"/>
      <c r="D69"/>
      <c r="E69"/>
      <c r="F69"/>
      <c r="G69"/>
      <c r="H69"/>
      <c r="I69"/>
      <c r="J69"/>
      <c r="K69"/>
    </row>
    <row r="70" spans="3:340" ht="14.25" x14ac:dyDescent="0.2">
      <c r="C70"/>
      <c r="D70"/>
      <c r="E70"/>
      <c r="F70"/>
      <c r="G70"/>
      <c r="H70"/>
      <c r="I70"/>
      <c r="J70"/>
      <c r="K70"/>
    </row>
    <row r="71" spans="3:340" ht="14.25" x14ac:dyDescent="0.2">
      <c r="C71"/>
      <c r="D71"/>
      <c r="E71"/>
      <c r="F71"/>
      <c r="G71"/>
      <c r="H71"/>
      <c r="I71"/>
      <c r="J71"/>
      <c r="K71"/>
    </row>
    <row r="72" spans="3:340" ht="14.25" x14ac:dyDescent="0.2">
      <c r="C72"/>
      <c r="D72"/>
      <c r="E72"/>
      <c r="F72"/>
      <c r="G72"/>
      <c r="H72"/>
      <c r="I72"/>
      <c r="J72"/>
      <c r="K72"/>
    </row>
    <row r="73" spans="3:340" ht="14.25" x14ac:dyDescent="0.2">
      <c r="C73"/>
      <c r="D73"/>
      <c r="E73"/>
      <c r="F73"/>
      <c r="G73"/>
      <c r="H73"/>
      <c r="I73"/>
      <c r="J73"/>
      <c r="K73"/>
    </row>
    <row r="74" spans="3:340" ht="14.25" x14ac:dyDescent="0.2">
      <c r="C74"/>
      <c r="D74"/>
      <c r="E74"/>
      <c r="F74"/>
      <c r="G74"/>
      <c r="H74"/>
      <c r="I74"/>
      <c r="J74"/>
      <c r="K74"/>
    </row>
    <row r="75" spans="3:340" ht="14.25" x14ac:dyDescent="0.2">
      <c r="C75"/>
      <c r="D75"/>
      <c r="E75"/>
      <c r="F75"/>
      <c r="G75"/>
      <c r="H75"/>
      <c r="I75"/>
      <c r="J75"/>
      <c r="K75"/>
    </row>
    <row r="76" spans="3:340" ht="14.25" x14ac:dyDescent="0.2">
      <c r="C76"/>
      <c r="D76"/>
      <c r="E76"/>
      <c r="F76"/>
      <c r="G76"/>
      <c r="H76"/>
      <c r="I76"/>
      <c r="J76"/>
      <c r="K76"/>
    </row>
    <row r="77" spans="3:340" ht="14.25" x14ac:dyDescent="0.2">
      <c r="C77"/>
      <c r="D77"/>
      <c r="E77"/>
      <c r="F77"/>
      <c r="G77"/>
      <c r="H77"/>
      <c r="I77"/>
      <c r="J77"/>
      <c r="K77"/>
    </row>
    <row r="78" spans="3:340" ht="14.25" x14ac:dyDescent="0.2">
      <c r="C78"/>
      <c r="D78"/>
      <c r="E78"/>
      <c r="F78"/>
      <c r="G78"/>
      <c r="H78"/>
      <c r="I78"/>
      <c r="J78"/>
      <c r="K78"/>
    </row>
    <row r="79" spans="3:340" ht="14.25" x14ac:dyDescent="0.2">
      <c r="C79"/>
      <c r="D79"/>
      <c r="E79"/>
      <c r="F79"/>
      <c r="G79"/>
      <c r="H79"/>
      <c r="I79"/>
      <c r="J79"/>
      <c r="K79"/>
    </row>
    <row r="80" spans="3:340" ht="14.25" x14ac:dyDescent="0.2">
      <c r="C80"/>
      <c r="D80"/>
      <c r="E80"/>
      <c r="F80"/>
      <c r="G80"/>
      <c r="H80"/>
      <c r="I80"/>
      <c r="J80"/>
      <c r="K80"/>
    </row>
    <row r="81" spans="3:11" ht="14.25" x14ac:dyDescent="0.2">
      <c r="C81"/>
      <c r="D81"/>
      <c r="E81"/>
      <c r="F81"/>
      <c r="G81"/>
      <c r="H81"/>
      <c r="I81"/>
      <c r="J81"/>
      <c r="K81"/>
    </row>
    <row r="82" spans="3:11" ht="14.25" x14ac:dyDescent="0.2">
      <c r="C82"/>
      <c r="D82"/>
      <c r="E82"/>
      <c r="F82"/>
      <c r="G82"/>
      <c r="H82"/>
      <c r="I82"/>
      <c r="J82"/>
      <c r="K82"/>
    </row>
    <row r="83" spans="3:11" ht="14.25" x14ac:dyDescent="0.2">
      <c r="C83"/>
      <c r="D83"/>
      <c r="E83"/>
      <c r="F83"/>
      <c r="G83"/>
      <c r="H83"/>
      <c r="I83"/>
      <c r="J83"/>
      <c r="K83"/>
    </row>
    <row r="84" spans="3:11" ht="14.25" x14ac:dyDescent="0.2">
      <c r="C84"/>
      <c r="D84"/>
      <c r="E84"/>
      <c r="F84"/>
      <c r="G84"/>
      <c r="H84"/>
      <c r="I84"/>
      <c r="J84"/>
      <c r="K84"/>
    </row>
    <row r="85" spans="3:11" ht="14.25" x14ac:dyDescent="0.2">
      <c r="C85"/>
      <c r="D85"/>
      <c r="E85"/>
      <c r="F85"/>
      <c r="G85"/>
      <c r="H85"/>
      <c r="I85"/>
      <c r="J85"/>
      <c r="K85"/>
    </row>
    <row r="86" spans="3:11" ht="14.25" x14ac:dyDescent="0.2">
      <c r="C86"/>
      <c r="D86"/>
      <c r="E86"/>
      <c r="F86"/>
      <c r="G86"/>
      <c r="H86"/>
      <c r="I86"/>
      <c r="J86"/>
      <c r="K86"/>
    </row>
    <row r="87" spans="3:11" ht="14.25" x14ac:dyDescent="0.2">
      <c r="C87"/>
      <c r="D87"/>
      <c r="E87"/>
      <c r="F87"/>
      <c r="G87"/>
      <c r="H87"/>
      <c r="I87"/>
      <c r="J87"/>
      <c r="K87"/>
    </row>
    <row r="88" spans="3:11" ht="14.25" x14ac:dyDescent="0.2">
      <c r="C88"/>
      <c r="D88"/>
      <c r="E88"/>
      <c r="F88"/>
      <c r="G88"/>
      <c r="H88"/>
      <c r="I88"/>
      <c r="J88"/>
      <c r="K88"/>
    </row>
    <row r="89" spans="3:11" ht="14.25" x14ac:dyDescent="0.2">
      <c r="C89"/>
      <c r="D89"/>
      <c r="E89"/>
      <c r="F89"/>
      <c r="G89"/>
      <c r="H89"/>
      <c r="I89"/>
      <c r="J89"/>
      <c r="K89"/>
    </row>
    <row r="90" spans="3:11" ht="14.25" x14ac:dyDescent="0.2">
      <c r="C90"/>
      <c r="D90"/>
      <c r="E90"/>
      <c r="F90"/>
      <c r="G90"/>
      <c r="H90"/>
      <c r="I90"/>
      <c r="J90"/>
      <c r="K90"/>
    </row>
    <row r="91" spans="3:11" ht="14.25" x14ac:dyDescent="0.2">
      <c r="C91"/>
      <c r="D91"/>
      <c r="E91"/>
      <c r="F91"/>
      <c r="G91"/>
      <c r="H91"/>
      <c r="I91"/>
      <c r="J91"/>
      <c r="K91"/>
    </row>
    <row r="92" spans="3:11" ht="14.25" x14ac:dyDescent="0.2">
      <c r="C92"/>
      <c r="D92"/>
      <c r="E92"/>
      <c r="F92"/>
      <c r="G92"/>
      <c r="H92"/>
      <c r="I92"/>
      <c r="J92"/>
      <c r="K92"/>
    </row>
    <row r="93" spans="3:11" ht="14.25" x14ac:dyDescent="0.2">
      <c r="C93"/>
      <c r="D93"/>
      <c r="E93"/>
      <c r="F93"/>
      <c r="G93"/>
      <c r="H93"/>
      <c r="I93"/>
      <c r="J93"/>
      <c r="K93"/>
    </row>
    <row r="94" spans="3:11" ht="14.25" x14ac:dyDescent="0.2">
      <c r="C94"/>
      <c r="D94"/>
      <c r="E94"/>
      <c r="F94"/>
      <c r="G94"/>
      <c r="H94"/>
      <c r="I94"/>
      <c r="J94"/>
      <c r="K94"/>
    </row>
    <row r="95" spans="3:11" ht="14.25" x14ac:dyDescent="0.2">
      <c r="C95"/>
      <c r="D95"/>
      <c r="E95"/>
      <c r="F95"/>
      <c r="G95"/>
      <c r="H95"/>
      <c r="I95"/>
      <c r="J95"/>
      <c r="K95"/>
    </row>
    <row r="96" spans="3:11" ht="14.25" x14ac:dyDescent="0.2">
      <c r="C96"/>
      <c r="D96"/>
      <c r="E96"/>
      <c r="F96"/>
      <c r="G96"/>
      <c r="H96"/>
      <c r="I96"/>
      <c r="J96"/>
      <c r="K96"/>
    </row>
    <row r="97" spans="3:11" ht="14.25" x14ac:dyDescent="0.2">
      <c r="C97"/>
      <c r="D97"/>
      <c r="E97"/>
      <c r="F97"/>
      <c r="G97"/>
      <c r="H97"/>
      <c r="I97"/>
      <c r="J97"/>
      <c r="K97"/>
    </row>
    <row r="98" spans="3:11" ht="14.25" x14ac:dyDescent="0.2">
      <c r="C98"/>
      <c r="D98"/>
      <c r="E98"/>
      <c r="F98"/>
      <c r="G98"/>
      <c r="H98"/>
      <c r="I98"/>
      <c r="J98"/>
      <c r="K98"/>
    </row>
    <row r="99" spans="3:11" ht="14.25" x14ac:dyDescent="0.2">
      <c r="C99"/>
      <c r="D99"/>
      <c r="E99"/>
      <c r="F99"/>
      <c r="G99"/>
      <c r="H99"/>
      <c r="I99"/>
      <c r="J99"/>
      <c r="K99"/>
    </row>
    <row r="100" spans="3:11" ht="14.25" x14ac:dyDescent="0.2">
      <c r="C100"/>
      <c r="D100"/>
      <c r="E100"/>
      <c r="F100"/>
      <c r="G100"/>
      <c r="H100"/>
      <c r="I100"/>
      <c r="J100"/>
      <c r="K100"/>
    </row>
    <row r="101" spans="3:11" ht="14.25" x14ac:dyDescent="0.2">
      <c r="C101"/>
      <c r="D101"/>
      <c r="E101"/>
      <c r="F101"/>
      <c r="G101"/>
      <c r="H101"/>
      <c r="I101"/>
      <c r="J101"/>
      <c r="K101"/>
    </row>
    <row r="102" spans="3:11" ht="14.25" x14ac:dyDescent="0.2">
      <c r="C102"/>
      <c r="D102"/>
      <c r="E102"/>
      <c r="F102"/>
      <c r="G102"/>
      <c r="H102"/>
      <c r="I102"/>
      <c r="J102"/>
      <c r="K102"/>
    </row>
    <row r="103" spans="3:11" ht="14.25" x14ac:dyDescent="0.2">
      <c r="C103"/>
      <c r="D103"/>
      <c r="E103"/>
      <c r="F103"/>
      <c r="G103"/>
      <c r="H103"/>
      <c r="I103"/>
      <c r="J103"/>
      <c r="K103"/>
    </row>
    <row r="104" spans="3:11" ht="14.25" x14ac:dyDescent="0.2">
      <c r="C104"/>
      <c r="D104"/>
      <c r="E104"/>
      <c r="F104"/>
      <c r="G104"/>
      <c r="H104"/>
      <c r="I104"/>
      <c r="J104"/>
      <c r="K104"/>
    </row>
    <row r="105" spans="3:11" ht="14.25" x14ac:dyDescent="0.2">
      <c r="C105"/>
      <c r="D105"/>
      <c r="E105"/>
      <c r="F105"/>
      <c r="G105"/>
      <c r="H105"/>
      <c r="I105"/>
      <c r="J105"/>
      <c r="K105"/>
    </row>
    <row r="106" spans="3:11" ht="14.25" x14ac:dyDescent="0.2">
      <c r="C106"/>
      <c r="D106"/>
      <c r="E106"/>
      <c r="F106"/>
      <c r="G106"/>
      <c r="H106"/>
      <c r="I106"/>
      <c r="J106"/>
      <c r="K106"/>
    </row>
    <row r="107" spans="3:11" ht="14.25" x14ac:dyDescent="0.2">
      <c r="C107"/>
      <c r="D107"/>
      <c r="E107"/>
      <c r="F107"/>
      <c r="G107"/>
      <c r="H107"/>
      <c r="I107"/>
      <c r="J107"/>
      <c r="K107"/>
    </row>
    <row r="108" spans="3:11" ht="14.25" x14ac:dyDescent="0.2">
      <c r="C108"/>
      <c r="D108"/>
      <c r="E108"/>
      <c r="F108"/>
      <c r="G108"/>
      <c r="H108"/>
      <c r="I108"/>
      <c r="J108"/>
      <c r="K108"/>
    </row>
    <row r="109" spans="3:11" ht="14.25" x14ac:dyDescent="0.2">
      <c r="C109"/>
      <c r="D109"/>
      <c r="E109"/>
      <c r="F109"/>
      <c r="G109"/>
      <c r="H109"/>
      <c r="I109"/>
      <c r="J109"/>
      <c r="K109"/>
    </row>
    <row r="110" spans="3:11" ht="14.25" x14ac:dyDescent="0.2">
      <c r="C110"/>
      <c r="D110"/>
      <c r="E110"/>
      <c r="F110"/>
      <c r="G110"/>
      <c r="H110"/>
      <c r="I110"/>
      <c r="J110"/>
      <c r="K110"/>
    </row>
    <row r="111" spans="3:11" ht="14.25" x14ac:dyDescent="0.2">
      <c r="C111"/>
      <c r="D111"/>
      <c r="E111"/>
      <c r="F111"/>
      <c r="G111"/>
      <c r="H111"/>
      <c r="I111"/>
      <c r="J111"/>
      <c r="K111"/>
    </row>
    <row r="112" spans="3:11" ht="14.25" x14ac:dyDescent="0.2">
      <c r="C112"/>
      <c r="D112"/>
      <c r="E112"/>
      <c r="F112"/>
      <c r="G112"/>
      <c r="H112"/>
      <c r="I112"/>
      <c r="J112"/>
      <c r="K112"/>
    </row>
    <row r="113" spans="3:11" ht="14.25" x14ac:dyDescent="0.2">
      <c r="C113"/>
      <c r="D113"/>
      <c r="E113"/>
      <c r="F113"/>
      <c r="G113"/>
      <c r="H113"/>
      <c r="I113"/>
      <c r="J113"/>
      <c r="K113"/>
    </row>
    <row r="114" spans="3:11" ht="14.25" x14ac:dyDescent="0.2">
      <c r="C114"/>
      <c r="D114"/>
      <c r="E114"/>
      <c r="F114"/>
      <c r="G114"/>
      <c r="H114"/>
      <c r="I114"/>
      <c r="J114"/>
      <c r="K114"/>
    </row>
    <row r="115" spans="3:11" ht="14.25" x14ac:dyDescent="0.2">
      <c r="C115"/>
      <c r="D115"/>
      <c r="E115"/>
      <c r="F115"/>
      <c r="G115"/>
      <c r="H115"/>
      <c r="I115"/>
      <c r="J115"/>
      <c r="K115"/>
    </row>
    <row r="116" spans="3:11" ht="14.25" x14ac:dyDescent="0.2">
      <c r="C116"/>
      <c r="D116"/>
      <c r="E116"/>
      <c r="F116"/>
      <c r="G116"/>
      <c r="H116"/>
      <c r="I116"/>
      <c r="J116"/>
      <c r="K116"/>
    </row>
    <row r="117" spans="3:11" ht="14.25" x14ac:dyDescent="0.2">
      <c r="C117"/>
      <c r="D117"/>
      <c r="E117"/>
      <c r="F117"/>
      <c r="G117"/>
      <c r="H117"/>
      <c r="I117"/>
      <c r="J117"/>
      <c r="K117"/>
    </row>
    <row r="118" spans="3:11" ht="14.25" x14ac:dyDescent="0.2">
      <c r="C118"/>
      <c r="D118"/>
      <c r="E118"/>
      <c r="F118"/>
      <c r="G118"/>
      <c r="H118"/>
      <c r="I118"/>
      <c r="J118"/>
      <c r="K118"/>
    </row>
    <row r="119" spans="3:11" ht="14.25" x14ac:dyDescent="0.2">
      <c r="C119"/>
      <c r="D119"/>
      <c r="E119"/>
      <c r="F119"/>
      <c r="G119"/>
      <c r="H119"/>
      <c r="I119"/>
      <c r="J119"/>
      <c r="K119"/>
    </row>
    <row r="120" spans="3:11" ht="14.25" x14ac:dyDescent="0.2">
      <c r="C120"/>
      <c r="D120"/>
      <c r="E120"/>
      <c r="F120"/>
      <c r="G120"/>
      <c r="H120"/>
      <c r="I120"/>
      <c r="J120"/>
      <c r="K120"/>
    </row>
    <row r="121" spans="3:11" ht="14.25" x14ac:dyDescent="0.2">
      <c r="C121"/>
      <c r="D121"/>
      <c r="E121"/>
      <c r="F121"/>
      <c r="G121"/>
      <c r="H121"/>
      <c r="I121"/>
      <c r="J121"/>
      <c r="K121"/>
    </row>
    <row r="122" spans="3:11" ht="14.25" x14ac:dyDescent="0.2">
      <c r="C122"/>
      <c r="D122"/>
      <c r="E122"/>
      <c r="F122"/>
      <c r="G122"/>
      <c r="H122"/>
      <c r="I122"/>
      <c r="J122"/>
      <c r="K122"/>
    </row>
    <row r="123" spans="3:11" ht="14.25" x14ac:dyDescent="0.2">
      <c r="C123"/>
      <c r="D123"/>
      <c r="E123"/>
      <c r="F123"/>
      <c r="G123"/>
      <c r="H123"/>
      <c r="I123"/>
      <c r="J123"/>
      <c r="K123"/>
    </row>
    <row r="124" spans="3:11" ht="14.25" x14ac:dyDescent="0.2">
      <c r="C124"/>
      <c r="D124"/>
      <c r="E124"/>
      <c r="F124"/>
      <c r="G124"/>
      <c r="H124"/>
      <c r="I124"/>
      <c r="J124"/>
      <c r="K124"/>
    </row>
    <row r="125" spans="3:11" ht="14.25" x14ac:dyDescent="0.2">
      <c r="C125"/>
      <c r="D125"/>
      <c r="E125"/>
      <c r="F125"/>
      <c r="G125"/>
      <c r="H125"/>
      <c r="I125"/>
      <c r="J125"/>
      <c r="K125"/>
    </row>
    <row r="126" spans="3:11" ht="14.25" x14ac:dyDescent="0.2">
      <c r="C126"/>
      <c r="D126"/>
      <c r="E126"/>
      <c r="F126"/>
      <c r="G126"/>
      <c r="H126"/>
      <c r="I126"/>
      <c r="J126"/>
      <c r="K126"/>
    </row>
    <row r="127" spans="3:11" ht="14.25" x14ac:dyDescent="0.2">
      <c r="C127"/>
      <c r="D127"/>
      <c r="E127"/>
      <c r="F127"/>
      <c r="G127"/>
      <c r="H127"/>
      <c r="I127"/>
      <c r="J127"/>
      <c r="K127"/>
    </row>
    <row r="128" spans="3:11" ht="14.25" x14ac:dyDescent="0.2">
      <c r="C128"/>
      <c r="D128"/>
      <c r="E128"/>
      <c r="F128"/>
      <c r="G128"/>
      <c r="H128"/>
      <c r="I128"/>
      <c r="J128"/>
      <c r="K128"/>
    </row>
    <row r="129" spans="3:11" ht="14.25" x14ac:dyDescent="0.2">
      <c r="C129"/>
      <c r="D129"/>
      <c r="E129"/>
      <c r="F129"/>
      <c r="G129"/>
      <c r="H129"/>
      <c r="I129"/>
      <c r="J129"/>
      <c r="K129"/>
    </row>
    <row r="130" spans="3:11" ht="14.25" x14ac:dyDescent="0.2">
      <c r="C130"/>
      <c r="D130"/>
      <c r="E130"/>
      <c r="F130"/>
      <c r="G130"/>
      <c r="H130"/>
      <c r="I130"/>
      <c r="J130"/>
      <c r="K130"/>
    </row>
    <row r="131" spans="3:11" ht="14.25" x14ac:dyDescent="0.2">
      <c r="C131"/>
      <c r="D131"/>
      <c r="E131"/>
      <c r="F131"/>
      <c r="G131"/>
      <c r="H131"/>
      <c r="I131"/>
      <c r="J131"/>
      <c r="K131"/>
    </row>
    <row r="132" spans="3:11" ht="14.25" x14ac:dyDescent="0.2">
      <c r="C132"/>
      <c r="D132"/>
      <c r="E132"/>
      <c r="F132"/>
      <c r="G132"/>
      <c r="H132"/>
      <c r="I132"/>
      <c r="J132"/>
      <c r="K132"/>
    </row>
    <row r="133" spans="3:11" ht="14.25" x14ac:dyDescent="0.2">
      <c r="C133"/>
      <c r="D133"/>
      <c r="E133"/>
      <c r="F133"/>
      <c r="G133"/>
      <c r="H133"/>
      <c r="I133"/>
      <c r="J133"/>
      <c r="K133"/>
    </row>
    <row r="134" spans="3:11" ht="14.25" x14ac:dyDescent="0.2">
      <c r="C134"/>
      <c r="D134"/>
      <c r="E134"/>
      <c r="F134"/>
      <c r="G134"/>
      <c r="H134"/>
      <c r="I134"/>
      <c r="J134"/>
      <c r="K134"/>
    </row>
    <row r="135" spans="3:11" ht="14.25" x14ac:dyDescent="0.2">
      <c r="C135"/>
      <c r="D135"/>
      <c r="E135"/>
      <c r="F135"/>
      <c r="G135"/>
      <c r="H135"/>
      <c r="I135"/>
      <c r="J135"/>
      <c r="K135"/>
    </row>
    <row r="136" spans="3:11" ht="14.25" x14ac:dyDescent="0.2">
      <c r="C136"/>
      <c r="D136"/>
      <c r="E136"/>
      <c r="F136"/>
      <c r="G136"/>
      <c r="H136"/>
      <c r="I136"/>
      <c r="J136"/>
      <c r="K136"/>
    </row>
    <row r="137" spans="3:11" ht="14.25" x14ac:dyDescent="0.2">
      <c r="C137"/>
      <c r="D137"/>
      <c r="E137"/>
      <c r="F137"/>
      <c r="G137"/>
      <c r="H137"/>
      <c r="I137"/>
      <c r="J137"/>
      <c r="K137"/>
    </row>
    <row r="138" spans="3:11" ht="14.25" x14ac:dyDescent="0.2">
      <c r="C138"/>
      <c r="D138"/>
      <c r="E138"/>
      <c r="F138"/>
      <c r="G138"/>
      <c r="H138"/>
      <c r="I138"/>
      <c r="J138"/>
      <c r="K138"/>
    </row>
    <row r="139" spans="3:11" ht="14.25" x14ac:dyDescent="0.2">
      <c r="C139"/>
      <c r="D139"/>
      <c r="E139"/>
      <c r="F139"/>
      <c r="G139"/>
      <c r="H139"/>
      <c r="I139"/>
      <c r="J139"/>
      <c r="K139"/>
    </row>
    <row r="140" spans="3:11" ht="14.25" x14ac:dyDescent="0.2">
      <c r="C140"/>
      <c r="D140"/>
      <c r="E140"/>
      <c r="F140"/>
      <c r="G140"/>
      <c r="H140"/>
      <c r="I140"/>
      <c r="J140"/>
      <c r="K140"/>
    </row>
    <row r="141" spans="3:11" ht="14.25" x14ac:dyDescent="0.2">
      <c r="C141"/>
      <c r="D141"/>
      <c r="E141"/>
      <c r="F141"/>
      <c r="G141"/>
      <c r="H141"/>
      <c r="I141"/>
      <c r="J141"/>
      <c r="K141"/>
    </row>
    <row r="142" spans="3:11" ht="14.25" x14ac:dyDescent="0.2">
      <c r="C142"/>
      <c r="D142"/>
      <c r="E142"/>
      <c r="F142"/>
      <c r="G142"/>
      <c r="H142"/>
      <c r="I142"/>
      <c r="J142"/>
      <c r="K142"/>
    </row>
    <row r="143" spans="3:11" ht="14.25" x14ac:dyDescent="0.2">
      <c r="C143"/>
      <c r="D143"/>
      <c r="E143"/>
      <c r="F143"/>
      <c r="G143"/>
      <c r="H143"/>
      <c r="I143"/>
      <c r="J143"/>
      <c r="K143"/>
    </row>
    <row r="144" spans="3:11" ht="14.25" x14ac:dyDescent="0.2">
      <c r="C144"/>
      <c r="D144"/>
      <c r="E144"/>
      <c r="F144"/>
      <c r="G144"/>
      <c r="H144"/>
      <c r="I144"/>
      <c r="J144"/>
      <c r="K144"/>
    </row>
    <row r="145" spans="3:11" ht="14.25" x14ac:dyDescent="0.2">
      <c r="C145"/>
      <c r="D145"/>
      <c r="E145"/>
      <c r="F145"/>
      <c r="G145"/>
      <c r="H145"/>
      <c r="I145"/>
      <c r="J145"/>
      <c r="K145"/>
    </row>
    <row r="146" spans="3:11" ht="14.25" x14ac:dyDescent="0.2">
      <c r="C146"/>
      <c r="D146"/>
      <c r="E146"/>
      <c r="F146"/>
      <c r="G146"/>
      <c r="H146"/>
      <c r="I146"/>
      <c r="J146"/>
      <c r="K146"/>
    </row>
    <row r="147" spans="3:11" ht="14.25" x14ac:dyDescent="0.2">
      <c r="C147"/>
      <c r="D147"/>
      <c r="E147"/>
      <c r="F147"/>
      <c r="G147"/>
      <c r="H147"/>
      <c r="I147"/>
      <c r="J147"/>
      <c r="K147"/>
    </row>
    <row r="148" spans="3:11" ht="14.25" x14ac:dyDescent="0.2">
      <c r="C148"/>
      <c r="D148"/>
      <c r="E148"/>
      <c r="F148"/>
      <c r="G148"/>
      <c r="H148"/>
      <c r="I148"/>
      <c r="J148"/>
      <c r="K148"/>
    </row>
    <row r="149" spans="3:11" ht="14.25" x14ac:dyDescent="0.2">
      <c r="C149"/>
      <c r="D149"/>
      <c r="E149"/>
      <c r="F149"/>
      <c r="G149"/>
      <c r="H149"/>
      <c r="I149"/>
      <c r="J149"/>
      <c r="K149"/>
    </row>
    <row r="150" spans="3:11" ht="14.25" x14ac:dyDescent="0.2">
      <c r="C150"/>
      <c r="D150"/>
      <c r="E150"/>
      <c r="F150"/>
      <c r="G150"/>
      <c r="H150"/>
      <c r="I150"/>
      <c r="J150"/>
      <c r="K150"/>
    </row>
    <row r="151" spans="3:11" ht="14.25" x14ac:dyDescent="0.2">
      <c r="C151"/>
      <c r="D151"/>
      <c r="E151"/>
      <c r="F151"/>
      <c r="G151"/>
      <c r="H151"/>
      <c r="I151"/>
      <c r="J151"/>
      <c r="K151"/>
    </row>
    <row r="152" spans="3:11" ht="14.25" x14ac:dyDescent="0.2">
      <c r="C152"/>
      <c r="D152"/>
      <c r="E152"/>
      <c r="F152"/>
      <c r="G152"/>
      <c r="H152"/>
      <c r="I152"/>
      <c r="J152"/>
      <c r="K152"/>
    </row>
    <row r="153" spans="3:11" ht="14.25" x14ac:dyDescent="0.2">
      <c r="C153"/>
      <c r="D153"/>
      <c r="E153"/>
      <c r="F153"/>
      <c r="G153"/>
      <c r="H153"/>
      <c r="I153"/>
      <c r="J153"/>
      <c r="K153"/>
    </row>
    <row r="154" spans="3:11" ht="14.25" x14ac:dyDescent="0.2">
      <c r="C154"/>
      <c r="D154"/>
      <c r="E154"/>
      <c r="F154"/>
      <c r="G154"/>
      <c r="H154"/>
      <c r="I154"/>
      <c r="J154"/>
      <c r="K154"/>
    </row>
    <row r="155" spans="3:11" ht="14.25" x14ac:dyDescent="0.2">
      <c r="C155"/>
      <c r="D155"/>
      <c r="E155"/>
      <c r="F155"/>
      <c r="G155"/>
      <c r="H155"/>
      <c r="I155"/>
      <c r="J155"/>
      <c r="K155"/>
    </row>
    <row r="156" spans="3:11" ht="14.25" x14ac:dyDescent="0.2">
      <c r="C156"/>
      <c r="D156"/>
      <c r="E156"/>
      <c r="F156"/>
      <c r="G156"/>
      <c r="H156"/>
      <c r="I156"/>
      <c r="J156"/>
      <c r="K156"/>
    </row>
    <row r="157" spans="3:11" ht="14.25" x14ac:dyDescent="0.2">
      <c r="C157"/>
      <c r="D157"/>
      <c r="E157"/>
      <c r="F157"/>
      <c r="G157"/>
      <c r="H157"/>
      <c r="I157"/>
      <c r="J157"/>
      <c r="K157"/>
    </row>
    <row r="158" spans="3:11" ht="14.25" x14ac:dyDescent="0.2">
      <c r="C158"/>
      <c r="D158"/>
      <c r="E158"/>
      <c r="F158"/>
      <c r="G158"/>
      <c r="H158"/>
      <c r="I158"/>
      <c r="J158"/>
      <c r="K158"/>
    </row>
    <row r="159" spans="3:11" ht="14.25" x14ac:dyDescent="0.2">
      <c r="C159"/>
      <c r="D159"/>
      <c r="E159"/>
      <c r="F159"/>
      <c r="G159"/>
      <c r="H159"/>
      <c r="I159"/>
      <c r="J159"/>
      <c r="K159"/>
    </row>
    <row r="160" spans="3:11" ht="14.25" x14ac:dyDescent="0.2">
      <c r="C160"/>
      <c r="D160"/>
      <c r="E160"/>
      <c r="F160"/>
      <c r="G160"/>
      <c r="H160"/>
      <c r="I160"/>
      <c r="J160"/>
      <c r="K160"/>
    </row>
    <row r="161" spans="3:11" ht="14.25" x14ac:dyDescent="0.2">
      <c r="C161"/>
      <c r="D161"/>
      <c r="E161"/>
      <c r="F161"/>
      <c r="G161"/>
      <c r="H161"/>
      <c r="I161"/>
      <c r="J161"/>
      <c r="K161"/>
    </row>
    <row r="162" spans="3:11" ht="14.25" x14ac:dyDescent="0.2">
      <c r="C162"/>
      <c r="D162"/>
      <c r="E162"/>
      <c r="F162"/>
      <c r="G162"/>
      <c r="H162"/>
      <c r="I162"/>
      <c r="J162"/>
      <c r="K162"/>
    </row>
    <row r="163" spans="3:11" ht="14.25" x14ac:dyDescent="0.2">
      <c r="C163"/>
      <c r="D163"/>
      <c r="E163"/>
      <c r="F163"/>
      <c r="G163"/>
      <c r="H163"/>
      <c r="I163"/>
      <c r="J163"/>
      <c r="K163"/>
    </row>
    <row r="164" spans="3:11" ht="14.25" x14ac:dyDescent="0.2">
      <c r="C164"/>
      <c r="D164"/>
      <c r="E164"/>
      <c r="F164"/>
      <c r="G164"/>
      <c r="H164"/>
      <c r="I164"/>
      <c r="J164"/>
      <c r="K164"/>
    </row>
    <row r="165" spans="3:11" ht="14.25" x14ac:dyDescent="0.2">
      <c r="C165"/>
      <c r="D165"/>
      <c r="E165"/>
      <c r="F165"/>
      <c r="G165"/>
      <c r="H165"/>
      <c r="I165"/>
      <c r="J165"/>
      <c r="K165"/>
    </row>
    <row r="166" spans="3:11" ht="14.25" x14ac:dyDescent="0.2">
      <c r="C166"/>
      <c r="D166"/>
      <c r="E166"/>
      <c r="F166"/>
      <c r="G166"/>
      <c r="H166"/>
      <c r="I166"/>
      <c r="J166"/>
      <c r="K166"/>
    </row>
    <row r="167" spans="3:11" ht="14.25" x14ac:dyDescent="0.2">
      <c r="C167"/>
      <c r="D167"/>
      <c r="E167"/>
      <c r="F167"/>
      <c r="G167"/>
      <c r="H167"/>
      <c r="I167"/>
      <c r="J167"/>
      <c r="K167"/>
    </row>
    <row r="168" spans="3:11" ht="14.25" x14ac:dyDescent="0.2">
      <c r="C168"/>
      <c r="D168"/>
      <c r="E168"/>
      <c r="F168"/>
      <c r="G168"/>
      <c r="H168"/>
      <c r="I168"/>
      <c r="J168"/>
      <c r="K168"/>
    </row>
    <row r="169" spans="3:11" ht="14.25" x14ac:dyDescent="0.2">
      <c r="C169"/>
      <c r="D169"/>
      <c r="E169"/>
      <c r="F169"/>
      <c r="G169"/>
      <c r="H169"/>
      <c r="I169"/>
      <c r="J169"/>
      <c r="K169"/>
    </row>
    <row r="170" spans="3:11" ht="14.25" x14ac:dyDescent="0.2">
      <c r="C170"/>
      <c r="D170"/>
      <c r="E170"/>
      <c r="F170"/>
      <c r="G170"/>
      <c r="H170"/>
      <c r="I170"/>
      <c r="J170"/>
      <c r="K170"/>
    </row>
    <row r="171" spans="3:11" ht="14.25" x14ac:dyDescent="0.2">
      <c r="C171"/>
      <c r="D171"/>
      <c r="E171"/>
      <c r="F171"/>
      <c r="G171"/>
      <c r="H171"/>
      <c r="I171"/>
      <c r="J171"/>
      <c r="K171"/>
    </row>
    <row r="172" spans="3:11" ht="14.25" x14ac:dyDescent="0.2">
      <c r="C172"/>
      <c r="D172"/>
      <c r="E172"/>
      <c r="F172"/>
      <c r="G172"/>
      <c r="H172"/>
      <c r="I172"/>
      <c r="J172"/>
      <c r="K172"/>
    </row>
    <row r="173" spans="3:11" ht="14.25" x14ac:dyDescent="0.2">
      <c r="C173"/>
      <c r="D173"/>
      <c r="E173"/>
      <c r="F173"/>
      <c r="G173"/>
      <c r="H173"/>
      <c r="I173"/>
      <c r="J173"/>
      <c r="K173"/>
    </row>
    <row r="174" spans="3:11" ht="14.25" x14ac:dyDescent="0.2">
      <c r="C174"/>
      <c r="D174"/>
      <c r="E174"/>
      <c r="F174"/>
      <c r="G174"/>
      <c r="H174"/>
      <c r="I174"/>
      <c r="J174"/>
      <c r="K174"/>
    </row>
    <row r="175" spans="3:11" ht="14.25" x14ac:dyDescent="0.2">
      <c r="C175"/>
      <c r="D175"/>
      <c r="E175"/>
      <c r="F175"/>
      <c r="G175"/>
      <c r="H175"/>
      <c r="I175"/>
      <c r="J175"/>
      <c r="K175"/>
    </row>
    <row r="176" spans="3:11" ht="14.25" x14ac:dyDescent="0.2">
      <c r="C176"/>
      <c r="D176"/>
      <c r="E176"/>
      <c r="F176"/>
      <c r="G176"/>
      <c r="H176"/>
      <c r="I176"/>
      <c r="J176"/>
      <c r="K176"/>
    </row>
    <row r="177" spans="3:11" ht="14.25" x14ac:dyDescent="0.2">
      <c r="C177"/>
      <c r="D177"/>
      <c r="E177"/>
      <c r="F177"/>
      <c r="G177"/>
      <c r="H177"/>
      <c r="I177"/>
      <c r="J177"/>
      <c r="K177"/>
    </row>
    <row r="178" spans="3:11" ht="14.25" x14ac:dyDescent="0.2">
      <c r="C178"/>
      <c r="D178"/>
      <c r="E178"/>
      <c r="F178"/>
      <c r="G178"/>
      <c r="H178"/>
      <c r="I178"/>
      <c r="J178"/>
      <c r="K178"/>
    </row>
    <row r="179" spans="3:11" ht="14.25" x14ac:dyDescent="0.2">
      <c r="C179"/>
      <c r="D179"/>
      <c r="E179"/>
      <c r="F179"/>
      <c r="G179"/>
      <c r="H179"/>
      <c r="I179"/>
      <c r="J179"/>
      <c r="K179"/>
    </row>
    <row r="180" spans="3:11" ht="14.25" x14ac:dyDescent="0.2">
      <c r="C180"/>
      <c r="D180"/>
      <c r="E180"/>
      <c r="F180"/>
      <c r="G180"/>
      <c r="H180"/>
      <c r="I180"/>
      <c r="J180"/>
      <c r="K180"/>
    </row>
    <row r="181" spans="3:11" ht="14.25" x14ac:dyDescent="0.2">
      <c r="C181"/>
      <c r="D181"/>
      <c r="E181"/>
      <c r="F181"/>
      <c r="G181"/>
      <c r="H181"/>
      <c r="I181"/>
      <c r="J181"/>
      <c r="K181"/>
    </row>
    <row r="182" spans="3:11" ht="14.25" x14ac:dyDescent="0.2">
      <c r="C182"/>
      <c r="D182"/>
      <c r="E182"/>
      <c r="F182"/>
      <c r="G182"/>
      <c r="H182"/>
      <c r="I182"/>
      <c r="J182"/>
      <c r="K182"/>
    </row>
    <row r="183" spans="3:11" ht="14.25" x14ac:dyDescent="0.2">
      <c r="C183"/>
      <c r="D183"/>
      <c r="E183"/>
      <c r="F183"/>
      <c r="G183"/>
      <c r="H183"/>
      <c r="I183"/>
      <c r="J183"/>
      <c r="K183"/>
    </row>
    <row r="184" spans="3:11" ht="14.25" x14ac:dyDescent="0.2">
      <c r="C184"/>
      <c r="D184"/>
      <c r="E184"/>
      <c r="F184"/>
      <c r="G184"/>
      <c r="H184"/>
      <c r="I184"/>
      <c r="J184"/>
      <c r="K184"/>
    </row>
    <row r="185" spans="3:11" ht="14.25" x14ac:dyDescent="0.2">
      <c r="C185"/>
      <c r="D185"/>
      <c r="E185"/>
      <c r="F185"/>
      <c r="G185"/>
      <c r="H185"/>
      <c r="I185"/>
      <c r="J185"/>
      <c r="K185"/>
    </row>
    <row r="186" spans="3:11" ht="14.25" x14ac:dyDescent="0.2">
      <c r="C186"/>
      <c r="D186"/>
      <c r="E186"/>
      <c r="F186"/>
      <c r="G186"/>
      <c r="H186"/>
      <c r="I186"/>
      <c r="J186"/>
      <c r="K186"/>
    </row>
    <row r="187" spans="3:11" ht="14.25" x14ac:dyDescent="0.2">
      <c r="C187"/>
      <c r="D187"/>
      <c r="E187"/>
      <c r="F187"/>
      <c r="G187"/>
      <c r="H187"/>
      <c r="I187"/>
      <c r="J187"/>
      <c r="K187"/>
    </row>
    <row r="188" spans="3:11" ht="14.25" x14ac:dyDescent="0.2">
      <c r="C188"/>
      <c r="D188"/>
      <c r="E188"/>
      <c r="F188"/>
      <c r="G188"/>
      <c r="H188"/>
      <c r="I188"/>
      <c r="J188"/>
      <c r="K188"/>
    </row>
    <row r="189" spans="3:11" ht="14.25" x14ac:dyDescent="0.2">
      <c r="C189"/>
      <c r="D189"/>
      <c r="E189"/>
      <c r="F189"/>
      <c r="G189"/>
      <c r="H189"/>
      <c r="I189"/>
      <c r="J189"/>
      <c r="K189"/>
    </row>
    <row r="190" spans="3:11" ht="14.25" x14ac:dyDescent="0.2">
      <c r="C190"/>
      <c r="D190"/>
      <c r="E190"/>
      <c r="F190"/>
      <c r="G190"/>
      <c r="H190"/>
      <c r="I190"/>
      <c r="J190"/>
      <c r="K190"/>
    </row>
    <row r="191" spans="3:11" ht="14.25" x14ac:dyDescent="0.2">
      <c r="C191"/>
      <c r="D191"/>
      <c r="E191"/>
      <c r="F191"/>
      <c r="G191"/>
      <c r="H191"/>
      <c r="I191"/>
      <c r="J191"/>
      <c r="K191"/>
    </row>
    <row r="192" spans="3:11" ht="14.25" x14ac:dyDescent="0.2">
      <c r="C192"/>
      <c r="D192"/>
      <c r="E192"/>
      <c r="F192"/>
      <c r="G192"/>
      <c r="H192"/>
      <c r="I192"/>
      <c r="J192"/>
      <c r="K192"/>
    </row>
    <row r="193" spans="3:11" ht="14.25" x14ac:dyDescent="0.2">
      <c r="C193"/>
      <c r="D193"/>
      <c r="E193"/>
      <c r="F193"/>
      <c r="G193"/>
      <c r="H193"/>
      <c r="I193"/>
      <c r="J193"/>
      <c r="K193"/>
    </row>
    <row r="194" spans="3:11" ht="14.25" x14ac:dyDescent="0.2">
      <c r="C194"/>
      <c r="D194"/>
      <c r="E194"/>
      <c r="F194"/>
      <c r="G194"/>
      <c r="H194"/>
      <c r="I194"/>
      <c r="J194"/>
      <c r="K194"/>
    </row>
    <row r="195" spans="3:11" ht="14.25" x14ac:dyDescent="0.2">
      <c r="C195"/>
      <c r="D195"/>
      <c r="E195"/>
      <c r="F195"/>
      <c r="G195"/>
      <c r="H195"/>
      <c r="I195"/>
      <c r="J195"/>
      <c r="K195"/>
    </row>
    <row r="196" spans="3:11" ht="14.25" x14ac:dyDescent="0.2">
      <c r="C196"/>
      <c r="D196"/>
      <c r="E196"/>
      <c r="F196"/>
      <c r="G196"/>
      <c r="H196"/>
      <c r="I196"/>
      <c r="J196"/>
      <c r="K196"/>
    </row>
    <row r="197" spans="3:11" ht="14.25" x14ac:dyDescent="0.2">
      <c r="C197"/>
      <c r="D197"/>
      <c r="E197"/>
      <c r="F197"/>
      <c r="G197"/>
      <c r="H197"/>
      <c r="I197"/>
      <c r="J197"/>
      <c r="K197"/>
    </row>
    <row r="198" spans="3:11" ht="14.25" x14ac:dyDescent="0.2">
      <c r="C198"/>
      <c r="D198"/>
      <c r="E198"/>
      <c r="F198"/>
      <c r="G198"/>
      <c r="H198"/>
      <c r="I198"/>
      <c r="J198"/>
      <c r="K198"/>
    </row>
    <row r="199" spans="3:11" ht="14.25" x14ac:dyDescent="0.2">
      <c r="C199"/>
      <c r="D199"/>
      <c r="E199"/>
      <c r="F199"/>
      <c r="G199"/>
      <c r="H199"/>
      <c r="I199"/>
      <c r="J199"/>
      <c r="K199"/>
    </row>
    <row r="200" spans="3:11" ht="14.25" x14ac:dyDescent="0.2">
      <c r="C200"/>
      <c r="D200"/>
      <c r="E200"/>
      <c r="F200"/>
      <c r="G200"/>
      <c r="H200"/>
      <c r="I200"/>
      <c r="J200"/>
      <c r="K200"/>
    </row>
    <row r="201" spans="3:11" ht="14.25" x14ac:dyDescent="0.2">
      <c r="C201"/>
      <c r="D201"/>
      <c r="E201"/>
      <c r="F201"/>
      <c r="G201"/>
      <c r="H201"/>
      <c r="I201"/>
      <c r="J201"/>
      <c r="K201"/>
    </row>
    <row r="202" spans="3:11" ht="14.25" x14ac:dyDescent="0.2">
      <c r="C202"/>
      <c r="D202"/>
      <c r="E202"/>
      <c r="F202"/>
      <c r="G202"/>
      <c r="H202"/>
      <c r="I202"/>
      <c r="J202"/>
      <c r="K202"/>
    </row>
    <row r="203" spans="3:11" ht="14.25" x14ac:dyDescent="0.2">
      <c r="C203"/>
      <c r="D203"/>
      <c r="E203"/>
      <c r="F203"/>
      <c r="G203"/>
      <c r="H203"/>
      <c r="I203"/>
      <c r="J203"/>
      <c r="K203"/>
    </row>
    <row r="204" spans="3:11" ht="14.25" x14ac:dyDescent="0.2">
      <c r="C204"/>
      <c r="D204"/>
      <c r="E204"/>
      <c r="F204"/>
      <c r="G204"/>
      <c r="H204"/>
      <c r="I204"/>
      <c r="J204"/>
      <c r="K204"/>
    </row>
    <row r="205" spans="3:11" ht="14.25" x14ac:dyDescent="0.2">
      <c r="C205"/>
      <c r="D205"/>
      <c r="E205"/>
      <c r="F205"/>
      <c r="G205"/>
      <c r="H205"/>
      <c r="I205"/>
      <c r="J205"/>
      <c r="K205"/>
    </row>
    <row r="206" spans="3:11" ht="14.25" x14ac:dyDescent="0.2">
      <c r="C206"/>
      <c r="D206"/>
      <c r="E206"/>
      <c r="F206"/>
      <c r="G206"/>
      <c r="H206"/>
      <c r="I206"/>
      <c r="J206"/>
      <c r="K206"/>
    </row>
    <row r="207" spans="3:11" ht="14.25" x14ac:dyDescent="0.2">
      <c r="C207"/>
      <c r="D207"/>
      <c r="E207"/>
      <c r="F207"/>
      <c r="G207"/>
      <c r="H207"/>
      <c r="I207"/>
      <c r="J207"/>
      <c r="K207"/>
    </row>
    <row r="208" spans="3:11" ht="14.25" x14ac:dyDescent="0.2">
      <c r="C208"/>
      <c r="D208"/>
      <c r="E208"/>
      <c r="F208"/>
      <c r="G208"/>
      <c r="H208"/>
      <c r="I208"/>
      <c r="J208"/>
      <c r="K208"/>
    </row>
    <row r="209" spans="3:11" ht="14.25" x14ac:dyDescent="0.2">
      <c r="C209"/>
      <c r="D209"/>
      <c r="E209"/>
      <c r="F209"/>
      <c r="G209"/>
      <c r="H209"/>
      <c r="I209"/>
      <c r="J209"/>
      <c r="K209"/>
    </row>
    <row r="210" spans="3:11" ht="14.25" x14ac:dyDescent="0.2">
      <c r="C210"/>
      <c r="D210"/>
      <c r="E210"/>
      <c r="F210"/>
      <c r="G210"/>
      <c r="H210"/>
      <c r="I210"/>
      <c r="J210"/>
      <c r="K210"/>
    </row>
    <row r="211" spans="3:11" ht="14.25" x14ac:dyDescent="0.2">
      <c r="C211"/>
      <c r="D211"/>
      <c r="E211"/>
      <c r="F211"/>
      <c r="G211"/>
      <c r="H211"/>
      <c r="I211"/>
      <c r="J211"/>
      <c r="K211"/>
    </row>
    <row r="212" spans="3:11" ht="14.25" x14ac:dyDescent="0.2">
      <c r="C212"/>
      <c r="D212"/>
      <c r="E212"/>
      <c r="F212"/>
      <c r="G212"/>
      <c r="H212"/>
      <c r="I212"/>
      <c r="J212"/>
      <c r="K212"/>
    </row>
    <row r="213" spans="3:11" ht="14.25" x14ac:dyDescent="0.2">
      <c r="C213"/>
      <c r="D213"/>
      <c r="E213"/>
      <c r="F213"/>
      <c r="G213"/>
      <c r="H213"/>
      <c r="I213"/>
      <c r="J213"/>
      <c r="K213"/>
    </row>
    <row r="214" spans="3:11" ht="14.25" x14ac:dyDescent="0.2">
      <c r="C214"/>
      <c r="D214"/>
      <c r="E214"/>
      <c r="F214"/>
      <c r="G214"/>
      <c r="H214"/>
      <c r="I214"/>
      <c r="J214"/>
      <c r="K214"/>
    </row>
    <row r="215" spans="3:11" ht="14.25" x14ac:dyDescent="0.2">
      <c r="C215"/>
      <c r="D215"/>
      <c r="E215"/>
      <c r="F215"/>
      <c r="G215"/>
      <c r="H215"/>
      <c r="I215"/>
      <c r="J215"/>
      <c r="K215"/>
    </row>
    <row r="216" spans="3:11" ht="14.25" x14ac:dyDescent="0.2">
      <c r="C216"/>
      <c r="D216"/>
      <c r="E216"/>
      <c r="F216"/>
      <c r="G216"/>
      <c r="H216"/>
      <c r="I216"/>
      <c r="J216"/>
      <c r="K216"/>
    </row>
    <row r="217" spans="3:11" ht="14.25" x14ac:dyDescent="0.2">
      <c r="C217"/>
      <c r="D217"/>
      <c r="E217"/>
      <c r="F217"/>
      <c r="G217"/>
      <c r="H217"/>
      <c r="I217"/>
      <c r="J217"/>
      <c r="K217"/>
    </row>
    <row r="218" spans="3:11" ht="14.25" x14ac:dyDescent="0.2">
      <c r="C218"/>
      <c r="D218"/>
      <c r="E218"/>
      <c r="F218"/>
      <c r="G218"/>
      <c r="H218"/>
      <c r="I218"/>
      <c r="J218"/>
      <c r="K218"/>
    </row>
    <row r="219" spans="3:11" ht="14.25" x14ac:dyDescent="0.2">
      <c r="C219"/>
      <c r="D219"/>
      <c r="E219"/>
      <c r="F219"/>
      <c r="G219"/>
      <c r="H219"/>
      <c r="I219"/>
      <c r="J219"/>
      <c r="K219"/>
    </row>
    <row r="220" spans="3:11" ht="14.25" x14ac:dyDescent="0.2">
      <c r="C220"/>
      <c r="D220"/>
      <c r="E220"/>
      <c r="F220"/>
      <c r="G220"/>
      <c r="H220"/>
      <c r="I220"/>
      <c r="J220"/>
      <c r="K220"/>
    </row>
    <row r="221" spans="3:11" ht="14.25" x14ac:dyDescent="0.2">
      <c r="C221"/>
      <c r="D221"/>
      <c r="E221"/>
      <c r="F221"/>
      <c r="G221"/>
      <c r="H221"/>
      <c r="I221"/>
      <c r="J221"/>
      <c r="K221"/>
    </row>
    <row r="222" spans="3:11" ht="14.25" x14ac:dyDescent="0.2">
      <c r="C222"/>
      <c r="D222"/>
      <c r="E222"/>
      <c r="F222"/>
      <c r="G222"/>
      <c r="H222"/>
      <c r="I222"/>
      <c r="J222"/>
      <c r="K222"/>
    </row>
    <row r="223" spans="3:11" ht="14.25" x14ac:dyDescent="0.2">
      <c r="C223"/>
      <c r="D223"/>
      <c r="E223"/>
      <c r="F223"/>
      <c r="G223"/>
      <c r="H223"/>
      <c r="I223"/>
      <c r="J223"/>
      <c r="K223"/>
    </row>
    <row r="224" spans="3:11" ht="14.25" x14ac:dyDescent="0.2">
      <c r="C224"/>
      <c r="D224"/>
      <c r="E224"/>
      <c r="F224"/>
      <c r="G224"/>
      <c r="H224"/>
      <c r="I224"/>
      <c r="J224"/>
      <c r="K224"/>
    </row>
    <row r="225" spans="3:11" ht="14.25" x14ac:dyDescent="0.2">
      <c r="C225"/>
      <c r="D225"/>
      <c r="E225"/>
      <c r="F225"/>
      <c r="G225"/>
      <c r="H225"/>
      <c r="I225"/>
      <c r="J225"/>
      <c r="K225"/>
    </row>
    <row r="226" spans="3:11" ht="14.25" x14ac:dyDescent="0.2">
      <c r="C226"/>
      <c r="D226"/>
      <c r="E226"/>
      <c r="F226"/>
      <c r="G226"/>
      <c r="H226"/>
      <c r="I226"/>
      <c r="J226"/>
      <c r="K226"/>
    </row>
    <row r="227" spans="3:11" ht="14.25" x14ac:dyDescent="0.2">
      <c r="C227"/>
      <c r="D227"/>
      <c r="E227"/>
      <c r="F227"/>
      <c r="G227"/>
      <c r="H227"/>
      <c r="I227"/>
      <c r="J227"/>
      <c r="K227"/>
    </row>
    <row r="228" spans="3:11" ht="14.25" x14ac:dyDescent="0.2">
      <c r="C228"/>
      <c r="D228"/>
      <c r="E228"/>
      <c r="F228"/>
      <c r="G228"/>
      <c r="H228"/>
      <c r="I228"/>
      <c r="J228"/>
      <c r="K228"/>
    </row>
    <row r="229" spans="3:11" ht="14.25" x14ac:dyDescent="0.2">
      <c r="C229"/>
      <c r="D229"/>
      <c r="E229"/>
      <c r="F229"/>
      <c r="G229"/>
      <c r="H229"/>
      <c r="I229"/>
      <c r="J229"/>
      <c r="K229"/>
    </row>
    <row r="230" spans="3:11" ht="14.25" x14ac:dyDescent="0.2">
      <c r="C230"/>
      <c r="D230"/>
      <c r="E230"/>
      <c r="F230"/>
      <c r="G230"/>
      <c r="H230"/>
      <c r="I230"/>
      <c r="J230"/>
      <c r="K230"/>
    </row>
    <row r="231" spans="3:11" ht="14.25" x14ac:dyDescent="0.2">
      <c r="C231"/>
      <c r="D231"/>
      <c r="E231"/>
      <c r="F231"/>
      <c r="G231"/>
      <c r="H231"/>
      <c r="I231"/>
      <c r="J231"/>
      <c r="K231"/>
    </row>
    <row r="232" spans="3:11" ht="14.25" x14ac:dyDescent="0.2">
      <c r="C232"/>
      <c r="D232"/>
      <c r="E232"/>
      <c r="F232"/>
      <c r="G232"/>
      <c r="H232"/>
      <c r="I232"/>
      <c r="J232"/>
      <c r="K232"/>
    </row>
    <row r="233" spans="3:11" ht="14.25" x14ac:dyDescent="0.2">
      <c r="C233"/>
      <c r="D233"/>
      <c r="E233"/>
      <c r="F233"/>
      <c r="G233"/>
      <c r="H233"/>
      <c r="I233"/>
      <c r="J233"/>
      <c r="K233"/>
    </row>
    <row r="234" spans="3:11" ht="14.25" x14ac:dyDescent="0.2">
      <c r="C234"/>
      <c r="D234"/>
      <c r="E234"/>
      <c r="F234"/>
      <c r="G234"/>
      <c r="H234"/>
      <c r="I234"/>
      <c r="J234"/>
      <c r="K234"/>
    </row>
    <row r="235" spans="3:11" ht="14.25" x14ac:dyDescent="0.2">
      <c r="C235"/>
      <c r="D235"/>
      <c r="E235"/>
      <c r="F235"/>
      <c r="G235"/>
      <c r="H235"/>
      <c r="I235"/>
      <c r="J235"/>
      <c r="K235"/>
    </row>
    <row r="236" spans="3:11" ht="14.25" x14ac:dyDescent="0.2">
      <c r="C236"/>
      <c r="D236"/>
      <c r="E236"/>
      <c r="F236"/>
      <c r="G236"/>
      <c r="H236"/>
      <c r="I236"/>
      <c r="J236"/>
      <c r="K236"/>
    </row>
    <row r="237" spans="3:11" ht="14.25" x14ac:dyDescent="0.2">
      <c r="C237"/>
      <c r="D237"/>
      <c r="E237"/>
      <c r="F237"/>
      <c r="G237"/>
      <c r="H237"/>
      <c r="I237"/>
      <c r="J237"/>
      <c r="K237"/>
    </row>
    <row r="238" spans="3:11" ht="14.25" x14ac:dyDescent="0.2">
      <c r="C238"/>
      <c r="D238"/>
      <c r="E238"/>
      <c r="F238"/>
      <c r="G238"/>
      <c r="H238"/>
      <c r="I238"/>
      <c r="J238"/>
      <c r="K238"/>
    </row>
    <row r="239" spans="3:11" ht="14.25" x14ac:dyDescent="0.2">
      <c r="C239"/>
      <c r="D239"/>
      <c r="E239"/>
      <c r="F239"/>
      <c r="G239"/>
      <c r="H239"/>
      <c r="I239"/>
      <c r="J239"/>
      <c r="K239"/>
    </row>
    <row r="240" spans="3:11" ht="14.25" x14ac:dyDescent="0.2">
      <c r="C240"/>
      <c r="D240"/>
      <c r="E240"/>
      <c r="F240"/>
      <c r="G240"/>
      <c r="H240"/>
      <c r="I240"/>
      <c r="J240"/>
      <c r="K240"/>
    </row>
    <row r="241" spans="3:11" ht="14.25" x14ac:dyDescent="0.2">
      <c r="C241"/>
      <c r="D241"/>
      <c r="E241"/>
      <c r="F241"/>
      <c r="G241"/>
      <c r="H241"/>
      <c r="I241"/>
      <c r="J241"/>
      <c r="K241"/>
    </row>
    <row r="242" spans="3:11" ht="14.25" x14ac:dyDescent="0.2">
      <c r="C242"/>
      <c r="D242"/>
      <c r="E242"/>
      <c r="F242"/>
      <c r="G242"/>
      <c r="H242"/>
      <c r="I242"/>
      <c r="J242"/>
      <c r="K242"/>
    </row>
    <row r="243" spans="3:11" ht="14.25" x14ac:dyDescent="0.2">
      <c r="C243"/>
      <c r="D243"/>
      <c r="E243"/>
      <c r="F243"/>
      <c r="G243"/>
      <c r="H243"/>
      <c r="I243"/>
      <c r="J243"/>
      <c r="K243"/>
    </row>
    <row r="244" spans="3:11" ht="14.25" x14ac:dyDescent="0.2">
      <c r="C244"/>
      <c r="D244"/>
      <c r="E244"/>
      <c r="F244"/>
      <c r="G244"/>
      <c r="H244"/>
      <c r="I244"/>
      <c r="J244"/>
      <c r="K244"/>
    </row>
    <row r="245" spans="3:11" ht="14.25" x14ac:dyDescent="0.2">
      <c r="C245"/>
      <c r="D245"/>
      <c r="E245"/>
      <c r="F245"/>
      <c r="G245"/>
      <c r="H245"/>
      <c r="I245"/>
      <c r="J245"/>
      <c r="K245"/>
    </row>
    <row r="246" spans="3:11" ht="14.25" x14ac:dyDescent="0.2">
      <c r="C246"/>
      <c r="D246"/>
      <c r="E246"/>
      <c r="F246"/>
      <c r="G246"/>
      <c r="H246"/>
      <c r="I246"/>
      <c r="J246"/>
      <c r="K246"/>
    </row>
    <row r="247" spans="3:11" ht="14.25" x14ac:dyDescent="0.2">
      <c r="C247"/>
      <c r="D247"/>
      <c r="E247"/>
      <c r="F247"/>
      <c r="G247"/>
      <c r="H247"/>
      <c r="I247"/>
      <c r="J247"/>
      <c r="K247"/>
    </row>
    <row r="248" spans="3:11" ht="14.25" x14ac:dyDescent="0.2">
      <c r="C248"/>
      <c r="D248"/>
      <c r="E248"/>
      <c r="F248"/>
      <c r="G248"/>
      <c r="H248"/>
      <c r="I248"/>
      <c r="J248"/>
      <c r="K248"/>
    </row>
    <row r="249" spans="3:11" ht="14.25" x14ac:dyDescent="0.2">
      <c r="C249"/>
      <c r="D249"/>
      <c r="E249"/>
      <c r="F249"/>
      <c r="G249"/>
      <c r="H249"/>
      <c r="I249"/>
      <c r="J249"/>
      <c r="K249"/>
    </row>
    <row r="250" spans="3:11" ht="14.25" x14ac:dyDescent="0.2">
      <c r="C250"/>
      <c r="D250"/>
      <c r="E250"/>
      <c r="F250"/>
      <c r="G250"/>
      <c r="H250"/>
      <c r="I250"/>
      <c r="J250"/>
      <c r="K250"/>
    </row>
    <row r="251" spans="3:11" ht="14.25" x14ac:dyDescent="0.2">
      <c r="C251"/>
      <c r="D251"/>
      <c r="E251"/>
      <c r="F251"/>
      <c r="G251"/>
      <c r="H251"/>
      <c r="I251"/>
      <c r="J251"/>
      <c r="K251"/>
    </row>
    <row r="252" spans="3:11" ht="14.25" x14ac:dyDescent="0.2">
      <c r="C252"/>
      <c r="D252"/>
      <c r="E252"/>
      <c r="F252"/>
      <c r="G252"/>
      <c r="H252"/>
      <c r="I252"/>
      <c r="J252"/>
      <c r="K252"/>
    </row>
    <row r="253" spans="3:11" ht="14.25" x14ac:dyDescent="0.2">
      <c r="C253"/>
      <c r="D253"/>
      <c r="E253"/>
      <c r="F253"/>
      <c r="G253"/>
      <c r="H253"/>
      <c r="I253"/>
      <c r="J253"/>
      <c r="K253"/>
    </row>
    <row r="254" spans="3:11" ht="14.25" x14ac:dyDescent="0.2">
      <c r="C254"/>
      <c r="D254"/>
      <c r="E254"/>
      <c r="F254"/>
      <c r="G254"/>
      <c r="H254"/>
      <c r="I254"/>
      <c r="J254"/>
      <c r="K254"/>
    </row>
    <row r="255" spans="3:11" ht="14.25" x14ac:dyDescent="0.2">
      <c r="C255"/>
      <c r="D255"/>
      <c r="E255"/>
      <c r="F255"/>
      <c r="G255"/>
      <c r="H255"/>
      <c r="I255"/>
      <c r="J255"/>
      <c r="K255"/>
    </row>
    <row r="256" spans="3:11" ht="14.25" x14ac:dyDescent="0.2">
      <c r="C256"/>
      <c r="D256"/>
      <c r="E256"/>
      <c r="F256"/>
      <c r="G256"/>
      <c r="H256"/>
      <c r="I256"/>
      <c r="J256"/>
      <c r="K256"/>
    </row>
    <row r="257" spans="3:11" ht="14.25" x14ac:dyDescent="0.2">
      <c r="C257"/>
      <c r="D257"/>
      <c r="E257"/>
      <c r="F257"/>
      <c r="G257"/>
      <c r="H257"/>
      <c r="I257"/>
      <c r="J257"/>
      <c r="K257"/>
    </row>
    <row r="258" spans="3:11" ht="14.25" x14ac:dyDescent="0.2">
      <c r="C258"/>
      <c r="D258"/>
      <c r="E258"/>
      <c r="F258"/>
      <c r="G258"/>
      <c r="H258"/>
      <c r="I258"/>
      <c r="J258"/>
      <c r="K258"/>
    </row>
    <row r="259" spans="3:11" ht="14.25" x14ac:dyDescent="0.2">
      <c r="C259"/>
      <c r="D259"/>
      <c r="E259"/>
      <c r="F259"/>
      <c r="G259"/>
      <c r="H259"/>
      <c r="I259"/>
      <c r="J259"/>
      <c r="K259"/>
    </row>
    <row r="260" spans="3:11" ht="14.25" x14ac:dyDescent="0.2">
      <c r="C260"/>
      <c r="D260"/>
      <c r="E260"/>
      <c r="F260"/>
      <c r="G260"/>
      <c r="H260"/>
      <c r="I260"/>
      <c r="J260"/>
      <c r="K260"/>
    </row>
    <row r="261" spans="3:11" ht="14.25" x14ac:dyDescent="0.2">
      <c r="C261"/>
      <c r="D261"/>
      <c r="E261"/>
      <c r="F261"/>
      <c r="G261"/>
      <c r="H261"/>
      <c r="I261"/>
      <c r="J261"/>
      <c r="K261"/>
    </row>
    <row r="262" spans="3:11" ht="14.25" x14ac:dyDescent="0.2">
      <c r="C262"/>
      <c r="D262"/>
      <c r="E262"/>
      <c r="F262"/>
      <c r="G262"/>
      <c r="H262"/>
      <c r="I262"/>
      <c r="J262"/>
      <c r="K262"/>
    </row>
    <row r="263" spans="3:11" ht="14.25" x14ac:dyDescent="0.2">
      <c r="C263"/>
      <c r="D263"/>
      <c r="E263"/>
      <c r="F263"/>
      <c r="G263"/>
      <c r="H263"/>
      <c r="I263"/>
      <c r="J263"/>
      <c r="K263"/>
    </row>
    <row r="264" spans="3:11" ht="14.25" x14ac:dyDescent="0.2">
      <c r="C264"/>
      <c r="D264"/>
      <c r="E264"/>
      <c r="F264"/>
      <c r="G264"/>
      <c r="H264"/>
      <c r="I264"/>
      <c r="J264"/>
      <c r="K264"/>
    </row>
    <row r="265" spans="3:11" ht="14.25" x14ac:dyDescent="0.2">
      <c r="C265"/>
      <c r="D265"/>
      <c r="E265"/>
      <c r="F265"/>
      <c r="G265"/>
      <c r="H265"/>
      <c r="I265"/>
      <c r="J265"/>
      <c r="K265"/>
    </row>
  </sheetData>
  <mergeCells count="29">
    <mergeCell ref="B48:J48"/>
    <mergeCell ref="B38:J38"/>
    <mergeCell ref="B40:J40"/>
    <mergeCell ref="B42:J42"/>
    <mergeCell ref="B44:J44"/>
    <mergeCell ref="B46:J46"/>
    <mergeCell ref="C27:G27"/>
    <mergeCell ref="C28:G28"/>
    <mergeCell ref="C29:G29"/>
    <mergeCell ref="C30:G30"/>
    <mergeCell ref="C33:I33"/>
    <mergeCell ref="C2:D2"/>
    <mergeCell ref="E2:J2"/>
    <mergeCell ref="C3:D4"/>
    <mergeCell ref="E3:J4"/>
    <mergeCell ref="C5:D5"/>
    <mergeCell ref="B7:J7"/>
    <mergeCell ref="C10:I10"/>
    <mergeCell ref="C11:G11"/>
    <mergeCell ref="B12:F12"/>
    <mergeCell ref="B15:F15"/>
    <mergeCell ref="B22:J22"/>
    <mergeCell ref="B24:F24"/>
    <mergeCell ref="B25:J25"/>
    <mergeCell ref="B16:J16"/>
    <mergeCell ref="C18:G18"/>
    <mergeCell ref="C19:G19"/>
    <mergeCell ref="C20:G20"/>
    <mergeCell ref="B21:F21"/>
  </mergeCells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K67"/>
  <sheetViews>
    <sheetView showGridLines="0" view="pageBreakPreview" zoomScaleNormal="70" zoomScaleSheetLayoutView="100" workbookViewId="0">
      <pane ySplit="8" topLeftCell="A9" activePane="bottomLeft" state="frozen"/>
      <selection activeCell="Y33" sqref="Y33"/>
      <selection pane="bottomLeft" activeCell="O8" sqref="O8"/>
    </sheetView>
  </sheetViews>
  <sheetFormatPr defaultRowHeight="15" x14ac:dyDescent="0.2"/>
  <cols>
    <col min="1" max="1" width="3.25" style="262" customWidth="1"/>
    <col min="2" max="2" width="6.5" style="262" customWidth="1"/>
    <col min="3" max="3" width="44.375" style="262" customWidth="1"/>
    <col min="4" max="5" width="9" style="262"/>
    <col min="6" max="6" width="14.375" style="262" bestFit="1" customWidth="1"/>
    <col min="7" max="7" width="11.125" style="263" customWidth="1"/>
    <col min="8" max="8" width="5.5" style="262" customWidth="1"/>
    <col min="9" max="9" width="8.625" style="264" customWidth="1"/>
    <col min="10" max="10" width="8.625" style="265" customWidth="1"/>
    <col min="11" max="11" width="3.25" style="262" customWidth="1"/>
    <col min="12" max="256" width="9" style="262"/>
    <col min="257" max="257" width="3.25" style="262" customWidth="1"/>
    <col min="258" max="258" width="6.5" style="262" customWidth="1"/>
    <col min="259" max="259" width="44.375" style="262" customWidth="1"/>
    <col min="260" max="261" width="9" style="262"/>
    <col min="262" max="262" width="14.375" style="262" bestFit="1" customWidth="1"/>
    <col min="263" max="263" width="11.125" style="262" customWidth="1"/>
    <col min="264" max="264" width="5.5" style="262" customWidth="1"/>
    <col min="265" max="266" width="8.625" style="262" customWidth="1"/>
    <col min="267" max="267" width="3.25" style="262" customWidth="1"/>
    <col min="268" max="512" width="9" style="262"/>
    <col min="513" max="513" width="3.25" style="262" customWidth="1"/>
    <col min="514" max="514" width="6.5" style="262" customWidth="1"/>
    <col min="515" max="515" width="44.375" style="262" customWidth="1"/>
    <col min="516" max="517" width="9" style="262"/>
    <col min="518" max="518" width="14.375" style="262" bestFit="1" customWidth="1"/>
    <col min="519" max="519" width="11.125" style="262" customWidth="1"/>
    <col min="520" max="520" width="5.5" style="262" customWidth="1"/>
    <col min="521" max="522" width="8.625" style="262" customWidth="1"/>
    <col min="523" max="523" width="3.25" style="262" customWidth="1"/>
    <col min="524" max="768" width="9" style="262"/>
    <col min="769" max="769" width="3.25" style="262" customWidth="1"/>
    <col min="770" max="770" width="6.5" style="262" customWidth="1"/>
    <col min="771" max="771" width="44.375" style="262" customWidth="1"/>
    <col min="772" max="773" width="9" style="262"/>
    <col min="774" max="774" width="14.375" style="262" bestFit="1" customWidth="1"/>
    <col min="775" max="775" width="11.125" style="262" customWidth="1"/>
    <col min="776" max="776" width="5.5" style="262" customWidth="1"/>
    <col min="777" max="778" width="8.625" style="262" customWidth="1"/>
    <col min="779" max="779" width="3.25" style="262" customWidth="1"/>
    <col min="780" max="1024" width="9" style="262"/>
    <col min="1025" max="1025" width="3.25" style="262" customWidth="1"/>
    <col min="1026" max="1026" width="6.5" style="262" customWidth="1"/>
    <col min="1027" max="1027" width="44.375" style="262" customWidth="1"/>
    <col min="1028" max="1029" width="9" style="262"/>
    <col min="1030" max="1030" width="14.375" style="262" bestFit="1" customWidth="1"/>
    <col min="1031" max="1031" width="11.125" style="262" customWidth="1"/>
    <col min="1032" max="1032" width="5.5" style="262" customWidth="1"/>
    <col min="1033" max="1034" width="8.625" style="262" customWidth="1"/>
    <col min="1035" max="1035" width="3.25" style="262" customWidth="1"/>
    <col min="1036" max="1280" width="9" style="262"/>
    <col min="1281" max="1281" width="3.25" style="262" customWidth="1"/>
    <col min="1282" max="1282" width="6.5" style="262" customWidth="1"/>
    <col min="1283" max="1283" width="44.375" style="262" customWidth="1"/>
    <col min="1284" max="1285" width="9" style="262"/>
    <col min="1286" max="1286" width="14.375" style="262" bestFit="1" customWidth="1"/>
    <col min="1287" max="1287" width="11.125" style="262" customWidth="1"/>
    <col min="1288" max="1288" width="5.5" style="262" customWidth="1"/>
    <col min="1289" max="1290" width="8.625" style="262" customWidth="1"/>
    <col min="1291" max="1291" width="3.25" style="262" customWidth="1"/>
    <col min="1292" max="1536" width="9" style="262"/>
    <col min="1537" max="1537" width="3.25" style="262" customWidth="1"/>
    <col min="1538" max="1538" width="6.5" style="262" customWidth="1"/>
    <col min="1539" max="1539" width="44.375" style="262" customWidth="1"/>
    <col min="1540" max="1541" width="9" style="262"/>
    <col min="1542" max="1542" width="14.375" style="262" bestFit="1" customWidth="1"/>
    <col min="1543" max="1543" width="11.125" style="262" customWidth="1"/>
    <col min="1544" max="1544" width="5.5" style="262" customWidth="1"/>
    <col min="1545" max="1546" width="8.625" style="262" customWidth="1"/>
    <col min="1547" max="1547" width="3.25" style="262" customWidth="1"/>
    <col min="1548" max="1792" width="9" style="262"/>
    <col min="1793" max="1793" width="3.25" style="262" customWidth="1"/>
    <col min="1794" max="1794" width="6.5" style="262" customWidth="1"/>
    <col min="1795" max="1795" width="44.375" style="262" customWidth="1"/>
    <col min="1796" max="1797" width="9" style="262"/>
    <col min="1798" max="1798" width="14.375" style="262" bestFit="1" customWidth="1"/>
    <col min="1799" max="1799" width="11.125" style="262" customWidth="1"/>
    <col min="1800" max="1800" width="5.5" style="262" customWidth="1"/>
    <col min="1801" max="1802" width="8.625" style="262" customWidth="1"/>
    <col min="1803" max="1803" width="3.25" style="262" customWidth="1"/>
    <col min="1804" max="2048" width="9" style="262"/>
    <col min="2049" max="2049" width="3.25" style="262" customWidth="1"/>
    <col min="2050" max="2050" width="6.5" style="262" customWidth="1"/>
    <col min="2051" max="2051" width="44.375" style="262" customWidth="1"/>
    <col min="2052" max="2053" width="9" style="262"/>
    <col min="2054" max="2054" width="14.375" style="262" bestFit="1" customWidth="1"/>
    <col min="2055" max="2055" width="11.125" style="262" customWidth="1"/>
    <col min="2056" max="2056" width="5.5" style="262" customWidth="1"/>
    <col min="2057" max="2058" width="8.625" style="262" customWidth="1"/>
    <col min="2059" max="2059" width="3.25" style="262" customWidth="1"/>
    <col min="2060" max="2304" width="9" style="262"/>
    <col min="2305" max="2305" width="3.25" style="262" customWidth="1"/>
    <col min="2306" max="2306" width="6.5" style="262" customWidth="1"/>
    <col min="2307" max="2307" width="44.375" style="262" customWidth="1"/>
    <col min="2308" max="2309" width="9" style="262"/>
    <col min="2310" max="2310" width="14.375" style="262" bestFit="1" customWidth="1"/>
    <col min="2311" max="2311" width="11.125" style="262" customWidth="1"/>
    <col min="2312" max="2312" width="5.5" style="262" customWidth="1"/>
    <col min="2313" max="2314" width="8.625" style="262" customWidth="1"/>
    <col min="2315" max="2315" width="3.25" style="262" customWidth="1"/>
    <col min="2316" max="2560" width="9" style="262"/>
    <col min="2561" max="2561" width="3.25" style="262" customWidth="1"/>
    <col min="2562" max="2562" width="6.5" style="262" customWidth="1"/>
    <col min="2563" max="2563" width="44.375" style="262" customWidth="1"/>
    <col min="2564" max="2565" width="9" style="262"/>
    <col min="2566" max="2566" width="14.375" style="262" bestFit="1" customWidth="1"/>
    <col min="2567" max="2567" width="11.125" style="262" customWidth="1"/>
    <col min="2568" max="2568" width="5.5" style="262" customWidth="1"/>
    <col min="2569" max="2570" width="8.625" style="262" customWidth="1"/>
    <col min="2571" max="2571" width="3.25" style="262" customWidth="1"/>
    <col min="2572" max="2816" width="9" style="262"/>
    <col min="2817" max="2817" width="3.25" style="262" customWidth="1"/>
    <col min="2818" max="2818" width="6.5" style="262" customWidth="1"/>
    <col min="2819" max="2819" width="44.375" style="262" customWidth="1"/>
    <col min="2820" max="2821" width="9" style="262"/>
    <col min="2822" max="2822" width="14.375" style="262" bestFit="1" customWidth="1"/>
    <col min="2823" max="2823" width="11.125" style="262" customWidth="1"/>
    <col min="2824" max="2824" width="5.5" style="262" customWidth="1"/>
    <col min="2825" max="2826" width="8.625" style="262" customWidth="1"/>
    <col min="2827" max="2827" width="3.25" style="262" customWidth="1"/>
    <col min="2828" max="3072" width="9" style="262"/>
    <col min="3073" max="3073" width="3.25" style="262" customWidth="1"/>
    <col min="3074" max="3074" width="6.5" style="262" customWidth="1"/>
    <col min="3075" max="3075" width="44.375" style="262" customWidth="1"/>
    <col min="3076" max="3077" width="9" style="262"/>
    <col min="3078" max="3078" width="14.375" style="262" bestFit="1" customWidth="1"/>
    <col min="3079" max="3079" width="11.125" style="262" customWidth="1"/>
    <col min="3080" max="3080" width="5.5" style="262" customWidth="1"/>
    <col min="3081" max="3082" width="8.625" style="262" customWidth="1"/>
    <col min="3083" max="3083" width="3.25" style="262" customWidth="1"/>
    <col min="3084" max="3328" width="9" style="262"/>
    <col min="3329" max="3329" width="3.25" style="262" customWidth="1"/>
    <col min="3330" max="3330" width="6.5" style="262" customWidth="1"/>
    <col min="3331" max="3331" width="44.375" style="262" customWidth="1"/>
    <col min="3332" max="3333" width="9" style="262"/>
    <col min="3334" max="3334" width="14.375" style="262" bestFit="1" customWidth="1"/>
    <col min="3335" max="3335" width="11.125" style="262" customWidth="1"/>
    <col min="3336" max="3336" width="5.5" style="262" customWidth="1"/>
    <col min="3337" max="3338" width="8.625" style="262" customWidth="1"/>
    <col min="3339" max="3339" width="3.25" style="262" customWidth="1"/>
    <col min="3340" max="3584" width="9" style="262"/>
    <col min="3585" max="3585" width="3.25" style="262" customWidth="1"/>
    <col min="3586" max="3586" width="6.5" style="262" customWidth="1"/>
    <col min="3587" max="3587" width="44.375" style="262" customWidth="1"/>
    <col min="3588" max="3589" width="9" style="262"/>
    <col min="3590" max="3590" width="14.375" style="262" bestFit="1" customWidth="1"/>
    <col min="3591" max="3591" width="11.125" style="262" customWidth="1"/>
    <col min="3592" max="3592" width="5.5" style="262" customWidth="1"/>
    <col min="3593" max="3594" width="8.625" style="262" customWidth="1"/>
    <col min="3595" max="3595" width="3.25" style="262" customWidth="1"/>
    <col min="3596" max="3840" width="9" style="262"/>
    <col min="3841" max="3841" width="3.25" style="262" customWidth="1"/>
    <col min="3842" max="3842" width="6.5" style="262" customWidth="1"/>
    <col min="3843" max="3843" width="44.375" style="262" customWidth="1"/>
    <col min="3844" max="3845" width="9" style="262"/>
    <col min="3846" max="3846" width="14.375" style="262" bestFit="1" customWidth="1"/>
    <col min="3847" max="3847" width="11.125" style="262" customWidth="1"/>
    <col min="3848" max="3848" width="5.5" style="262" customWidth="1"/>
    <col min="3849" max="3850" width="8.625" style="262" customWidth="1"/>
    <col min="3851" max="3851" width="3.25" style="262" customWidth="1"/>
    <col min="3852" max="4096" width="9" style="262"/>
    <col min="4097" max="4097" width="3.25" style="262" customWidth="1"/>
    <col min="4098" max="4098" width="6.5" style="262" customWidth="1"/>
    <col min="4099" max="4099" width="44.375" style="262" customWidth="1"/>
    <col min="4100" max="4101" width="9" style="262"/>
    <col min="4102" max="4102" width="14.375" style="262" bestFit="1" customWidth="1"/>
    <col min="4103" max="4103" width="11.125" style="262" customWidth="1"/>
    <col min="4104" max="4104" width="5.5" style="262" customWidth="1"/>
    <col min="4105" max="4106" width="8.625" style="262" customWidth="1"/>
    <col min="4107" max="4107" width="3.25" style="262" customWidth="1"/>
    <col min="4108" max="4352" width="9" style="262"/>
    <col min="4353" max="4353" width="3.25" style="262" customWidth="1"/>
    <col min="4354" max="4354" width="6.5" style="262" customWidth="1"/>
    <col min="4355" max="4355" width="44.375" style="262" customWidth="1"/>
    <col min="4356" max="4357" width="9" style="262"/>
    <col min="4358" max="4358" width="14.375" style="262" bestFit="1" customWidth="1"/>
    <col min="4359" max="4359" width="11.125" style="262" customWidth="1"/>
    <col min="4360" max="4360" width="5.5" style="262" customWidth="1"/>
    <col min="4361" max="4362" width="8.625" style="262" customWidth="1"/>
    <col min="4363" max="4363" width="3.25" style="262" customWidth="1"/>
    <col min="4364" max="4608" width="9" style="262"/>
    <col min="4609" max="4609" width="3.25" style="262" customWidth="1"/>
    <col min="4610" max="4610" width="6.5" style="262" customWidth="1"/>
    <col min="4611" max="4611" width="44.375" style="262" customWidth="1"/>
    <col min="4612" max="4613" width="9" style="262"/>
    <col min="4614" max="4614" width="14.375" style="262" bestFit="1" customWidth="1"/>
    <col min="4615" max="4615" width="11.125" style="262" customWidth="1"/>
    <col min="4616" max="4616" width="5.5" style="262" customWidth="1"/>
    <col min="4617" max="4618" width="8.625" style="262" customWidth="1"/>
    <col min="4619" max="4619" width="3.25" style="262" customWidth="1"/>
    <col min="4620" max="4864" width="9" style="262"/>
    <col min="4865" max="4865" width="3.25" style="262" customWidth="1"/>
    <col min="4866" max="4866" width="6.5" style="262" customWidth="1"/>
    <col min="4867" max="4867" width="44.375" style="262" customWidth="1"/>
    <col min="4868" max="4869" width="9" style="262"/>
    <col min="4870" max="4870" width="14.375" style="262" bestFit="1" customWidth="1"/>
    <col min="4871" max="4871" width="11.125" style="262" customWidth="1"/>
    <col min="4872" max="4872" width="5.5" style="262" customWidth="1"/>
    <col min="4873" max="4874" width="8.625" style="262" customWidth="1"/>
    <col min="4875" max="4875" width="3.25" style="262" customWidth="1"/>
    <col min="4876" max="5120" width="9" style="262"/>
    <col min="5121" max="5121" width="3.25" style="262" customWidth="1"/>
    <col min="5122" max="5122" width="6.5" style="262" customWidth="1"/>
    <col min="5123" max="5123" width="44.375" style="262" customWidth="1"/>
    <col min="5124" max="5125" width="9" style="262"/>
    <col min="5126" max="5126" width="14.375" style="262" bestFit="1" customWidth="1"/>
    <col min="5127" max="5127" width="11.125" style="262" customWidth="1"/>
    <col min="5128" max="5128" width="5.5" style="262" customWidth="1"/>
    <col min="5129" max="5130" width="8.625" style="262" customWidth="1"/>
    <col min="5131" max="5131" width="3.25" style="262" customWidth="1"/>
    <col min="5132" max="5376" width="9" style="262"/>
    <col min="5377" max="5377" width="3.25" style="262" customWidth="1"/>
    <col min="5378" max="5378" width="6.5" style="262" customWidth="1"/>
    <col min="5379" max="5379" width="44.375" style="262" customWidth="1"/>
    <col min="5380" max="5381" width="9" style="262"/>
    <col min="5382" max="5382" width="14.375" style="262" bestFit="1" customWidth="1"/>
    <col min="5383" max="5383" width="11.125" style="262" customWidth="1"/>
    <col min="5384" max="5384" width="5.5" style="262" customWidth="1"/>
    <col min="5385" max="5386" width="8.625" style="262" customWidth="1"/>
    <col min="5387" max="5387" width="3.25" style="262" customWidth="1"/>
    <col min="5388" max="5632" width="9" style="262"/>
    <col min="5633" max="5633" width="3.25" style="262" customWidth="1"/>
    <col min="5634" max="5634" width="6.5" style="262" customWidth="1"/>
    <col min="5635" max="5635" width="44.375" style="262" customWidth="1"/>
    <col min="5636" max="5637" width="9" style="262"/>
    <col min="5638" max="5638" width="14.375" style="262" bestFit="1" customWidth="1"/>
    <col min="5639" max="5639" width="11.125" style="262" customWidth="1"/>
    <col min="5640" max="5640" width="5.5" style="262" customWidth="1"/>
    <col min="5641" max="5642" width="8.625" style="262" customWidth="1"/>
    <col min="5643" max="5643" width="3.25" style="262" customWidth="1"/>
    <col min="5644" max="5888" width="9" style="262"/>
    <col min="5889" max="5889" width="3.25" style="262" customWidth="1"/>
    <col min="5890" max="5890" width="6.5" style="262" customWidth="1"/>
    <col min="5891" max="5891" width="44.375" style="262" customWidth="1"/>
    <col min="5892" max="5893" width="9" style="262"/>
    <col min="5894" max="5894" width="14.375" style="262" bestFit="1" customWidth="1"/>
    <col min="5895" max="5895" width="11.125" style="262" customWidth="1"/>
    <col min="5896" max="5896" width="5.5" style="262" customWidth="1"/>
    <col min="5897" max="5898" width="8.625" style="262" customWidth="1"/>
    <col min="5899" max="5899" width="3.25" style="262" customWidth="1"/>
    <col min="5900" max="6144" width="9" style="262"/>
    <col min="6145" max="6145" width="3.25" style="262" customWidth="1"/>
    <col min="6146" max="6146" width="6.5" style="262" customWidth="1"/>
    <col min="6147" max="6147" width="44.375" style="262" customWidth="1"/>
    <col min="6148" max="6149" width="9" style="262"/>
    <col min="6150" max="6150" width="14.375" style="262" bestFit="1" customWidth="1"/>
    <col min="6151" max="6151" width="11.125" style="262" customWidth="1"/>
    <col min="6152" max="6152" width="5.5" style="262" customWidth="1"/>
    <col min="6153" max="6154" width="8.625" style="262" customWidth="1"/>
    <col min="6155" max="6155" width="3.25" style="262" customWidth="1"/>
    <col min="6156" max="6400" width="9" style="262"/>
    <col min="6401" max="6401" width="3.25" style="262" customWidth="1"/>
    <col min="6402" max="6402" width="6.5" style="262" customWidth="1"/>
    <col min="6403" max="6403" width="44.375" style="262" customWidth="1"/>
    <col min="6404" max="6405" width="9" style="262"/>
    <col min="6406" max="6406" width="14.375" style="262" bestFit="1" customWidth="1"/>
    <col min="6407" max="6407" width="11.125" style="262" customWidth="1"/>
    <col min="6408" max="6408" width="5.5" style="262" customWidth="1"/>
    <col min="6409" max="6410" width="8.625" style="262" customWidth="1"/>
    <col min="6411" max="6411" width="3.25" style="262" customWidth="1"/>
    <col min="6412" max="6656" width="9" style="262"/>
    <col min="6657" max="6657" width="3.25" style="262" customWidth="1"/>
    <col min="6658" max="6658" width="6.5" style="262" customWidth="1"/>
    <col min="6659" max="6659" width="44.375" style="262" customWidth="1"/>
    <col min="6660" max="6661" width="9" style="262"/>
    <col min="6662" max="6662" width="14.375" style="262" bestFit="1" customWidth="1"/>
    <col min="6663" max="6663" width="11.125" style="262" customWidth="1"/>
    <col min="6664" max="6664" width="5.5" style="262" customWidth="1"/>
    <col min="6665" max="6666" width="8.625" style="262" customWidth="1"/>
    <col min="6667" max="6667" width="3.25" style="262" customWidth="1"/>
    <col min="6668" max="6912" width="9" style="262"/>
    <col min="6913" max="6913" width="3.25" style="262" customWidth="1"/>
    <col min="6914" max="6914" width="6.5" style="262" customWidth="1"/>
    <col min="6915" max="6915" width="44.375" style="262" customWidth="1"/>
    <col min="6916" max="6917" width="9" style="262"/>
    <col min="6918" max="6918" width="14.375" style="262" bestFit="1" customWidth="1"/>
    <col min="6919" max="6919" width="11.125" style="262" customWidth="1"/>
    <col min="6920" max="6920" width="5.5" style="262" customWidth="1"/>
    <col min="6921" max="6922" width="8.625" style="262" customWidth="1"/>
    <col min="6923" max="6923" width="3.25" style="262" customWidth="1"/>
    <col min="6924" max="7168" width="9" style="262"/>
    <col min="7169" max="7169" width="3.25" style="262" customWidth="1"/>
    <col min="7170" max="7170" width="6.5" style="262" customWidth="1"/>
    <col min="7171" max="7171" width="44.375" style="262" customWidth="1"/>
    <col min="7172" max="7173" width="9" style="262"/>
    <col min="7174" max="7174" width="14.375" style="262" bestFit="1" customWidth="1"/>
    <col min="7175" max="7175" width="11.125" style="262" customWidth="1"/>
    <col min="7176" max="7176" width="5.5" style="262" customWidth="1"/>
    <col min="7177" max="7178" width="8.625" style="262" customWidth="1"/>
    <col min="7179" max="7179" width="3.25" style="262" customWidth="1"/>
    <col min="7180" max="7424" width="9" style="262"/>
    <col min="7425" max="7425" width="3.25" style="262" customWidth="1"/>
    <col min="7426" max="7426" width="6.5" style="262" customWidth="1"/>
    <col min="7427" max="7427" width="44.375" style="262" customWidth="1"/>
    <col min="7428" max="7429" width="9" style="262"/>
    <col min="7430" max="7430" width="14.375" style="262" bestFit="1" customWidth="1"/>
    <col min="7431" max="7431" width="11.125" style="262" customWidth="1"/>
    <col min="7432" max="7432" width="5.5" style="262" customWidth="1"/>
    <col min="7433" max="7434" width="8.625" style="262" customWidth="1"/>
    <col min="7435" max="7435" width="3.25" style="262" customWidth="1"/>
    <col min="7436" max="7680" width="9" style="262"/>
    <col min="7681" max="7681" width="3.25" style="262" customWidth="1"/>
    <col min="7682" max="7682" width="6.5" style="262" customWidth="1"/>
    <col min="7683" max="7683" width="44.375" style="262" customWidth="1"/>
    <col min="7684" max="7685" width="9" style="262"/>
    <col min="7686" max="7686" width="14.375" style="262" bestFit="1" customWidth="1"/>
    <col min="7687" max="7687" width="11.125" style="262" customWidth="1"/>
    <col min="7688" max="7688" width="5.5" style="262" customWidth="1"/>
    <col min="7689" max="7690" width="8.625" style="262" customWidth="1"/>
    <col min="7691" max="7691" width="3.25" style="262" customWidth="1"/>
    <col min="7692" max="7936" width="9" style="262"/>
    <col min="7937" max="7937" width="3.25" style="262" customWidth="1"/>
    <col min="7938" max="7938" width="6.5" style="262" customWidth="1"/>
    <col min="7939" max="7939" width="44.375" style="262" customWidth="1"/>
    <col min="7940" max="7941" width="9" style="262"/>
    <col min="7942" max="7942" width="14.375" style="262" bestFit="1" customWidth="1"/>
    <col min="7943" max="7943" width="11.125" style="262" customWidth="1"/>
    <col min="7944" max="7944" width="5.5" style="262" customWidth="1"/>
    <col min="7945" max="7946" width="8.625" style="262" customWidth="1"/>
    <col min="7947" max="7947" width="3.25" style="262" customWidth="1"/>
    <col min="7948" max="8192" width="9" style="262"/>
    <col min="8193" max="8193" width="3.25" style="262" customWidth="1"/>
    <col min="8194" max="8194" width="6.5" style="262" customWidth="1"/>
    <col min="8195" max="8195" width="44.375" style="262" customWidth="1"/>
    <col min="8196" max="8197" width="9" style="262"/>
    <col min="8198" max="8198" width="14.375" style="262" bestFit="1" customWidth="1"/>
    <col min="8199" max="8199" width="11.125" style="262" customWidth="1"/>
    <col min="8200" max="8200" width="5.5" style="262" customWidth="1"/>
    <col min="8201" max="8202" width="8.625" style="262" customWidth="1"/>
    <col min="8203" max="8203" width="3.25" style="262" customWidth="1"/>
    <col min="8204" max="8448" width="9" style="262"/>
    <col min="8449" max="8449" width="3.25" style="262" customWidth="1"/>
    <col min="8450" max="8450" width="6.5" style="262" customWidth="1"/>
    <col min="8451" max="8451" width="44.375" style="262" customWidth="1"/>
    <col min="8452" max="8453" width="9" style="262"/>
    <col min="8454" max="8454" width="14.375" style="262" bestFit="1" customWidth="1"/>
    <col min="8455" max="8455" width="11.125" style="262" customWidth="1"/>
    <col min="8456" max="8456" width="5.5" style="262" customWidth="1"/>
    <col min="8457" max="8458" width="8.625" style="262" customWidth="1"/>
    <col min="8459" max="8459" width="3.25" style="262" customWidth="1"/>
    <col min="8460" max="8704" width="9" style="262"/>
    <col min="8705" max="8705" width="3.25" style="262" customWidth="1"/>
    <col min="8706" max="8706" width="6.5" style="262" customWidth="1"/>
    <col min="8707" max="8707" width="44.375" style="262" customWidth="1"/>
    <col min="8708" max="8709" width="9" style="262"/>
    <col min="8710" max="8710" width="14.375" style="262" bestFit="1" customWidth="1"/>
    <col min="8711" max="8711" width="11.125" style="262" customWidth="1"/>
    <col min="8712" max="8712" width="5.5" style="262" customWidth="1"/>
    <col min="8713" max="8714" width="8.625" style="262" customWidth="1"/>
    <col min="8715" max="8715" width="3.25" style="262" customWidth="1"/>
    <col min="8716" max="8960" width="9" style="262"/>
    <col min="8961" max="8961" width="3.25" style="262" customWidth="1"/>
    <col min="8962" max="8962" width="6.5" style="262" customWidth="1"/>
    <col min="8963" max="8963" width="44.375" style="262" customWidth="1"/>
    <col min="8964" max="8965" width="9" style="262"/>
    <col min="8966" max="8966" width="14.375" style="262" bestFit="1" customWidth="1"/>
    <col min="8967" max="8967" width="11.125" style="262" customWidth="1"/>
    <col min="8968" max="8968" width="5.5" style="262" customWidth="1"/>
    <col min="8969" max="8970" width="8.625" style="262" customWidth="1"/>
    <col min="8971" max="8971" width="3.25" style="262" customWidth="1"/>
    <col min="8972" max="9216" width="9" style="262"/>
    <col min="9217" max="9217" width="3.25" style="262" customWidth="1"/>
    <col min="9218" max="9218" width="6.5" style="262" customWidth="1"/>
    <col min="9219" max="9219" width="44.375" style="262" customWidth="1"/>
    <col min="9220" max="9221" width="9" style="262"/>
    <col min="9222" max="9222" width="14.375" style="262" bestFit="1" customWidth="1"/>
    <col min="9223" max="9223" width="11.125" style="262" customWidth="1"/>
    <col min="9224" max="9224" width="5.5" style="262" customWidth="1"/>
    <col min="9225" max="9226" width="8.625" style="262" customWidth="1"/>
    <col min="9227" max="9227" width="3.25" style="262" customWidth="1"/>
    <col min="9228" max="9472" width="9" style="262"/>
    <col min="9473" max="9473" width="3.25" style="262" customWidth="1"/>
    <col min="9474" max="9474" width="6.5" style="262" customWidth="1"/>
    <col min="9475" max="9475" width="44.375" style="262" customWidth="1"/>
    <col min="9476" max="9477" width="9" style="262"/>
    <col min="9478" max="9478" width="14.375" style="262" bestFit="1" customWidth="1"/>
    <col min="9479" max="9479" width="11.125" style="262" customWidth="1"/>
    <col min="9480" max="9480" width="5.5" style="262" customWidth="1"/>
    <col min="9481" max="9482" width="8.625" style="262" customWidth="1"/>
    <col min="9483" max="9483" width="3.25" style="262" customWidth="1"/>
    <col min="9484" max="9728" width="9" style="262"/>
    <col min="9729" max="9729" width="3.25" style="262" customWidth="1"/>
    <col min="9730" max="9730" width="6.5" style="262" customWidth="1"/>
    <col min="9731" max="9731" width="44.375" style="262" customWidth="1"/>
    <col min="9732" max="9733" width="9" style="262"/>
    <col min="9734" max="9734" width="14.375" style="262" bestFit="1" customWidth="1"/>
    <col min="9735" max="9735" width="11.125" style="262" customWidth="1"/>
    <col min="9736" max="9736" width="5.5" style="262" customWidth="1"/>
    <col min="9737" max="9738" width="8.625" style="262" customWidth="1"/>
    <col min="9739" max="9739" width="3.25" style="262" customWidth="1"/>
    <col min="9740" max="9984" width="9" style="262"/>
    <col min="9985" max="9985" width="3.25" style="262" customWidth="1"/>
    <col min="9986" max="9986" width="6.5" style="262" customWidth="1"/>
    <col min="9987" max="9987" width="44.375" style="262" customWidth="1"/>
    <col min="9988" max="9989" width="9" style="262"/>
    <col min="9990" max="9990" width="14.375" style="262" bestFit="1" customWidth="1"/>
    <col min="9991" max="9991" width="11.125" style="262" customWidth="1"/>
    <col min="9992" max="9992" width="5.5" style="262" customWidth="1"/>
    <col min="9993" max="9994" width="8.625" style="262" customWidth="1"/>
    <col min="9995" max="9995" width="3.25" style="262" customWidth="1"/>
    <col min="9996" max="10240" width="9" style="262"/>
    <col min="10241" max="10241" width="3.25" style="262" customWidth="1"/>
    <col min="10242" max="10242" width="6.5" style="262" customWidth="1"/>
    <col min="10243" max="10243" width="44.375" style="262" customWidth="1"/>
    <col min="10244" max="10245" width="9" style="262"/>
    <col min="10246" max="10246" width="14.375" style="262" bestFit="1" customWidth="1"/>
    <col min="10247" max="10247" width="11.125" style="262" customWidth="1"/>
    <col min="10248" max="10248" width="5.5" style="262" customWidth="1"/>
    <col min="10249" max="10250" width="8.625" style="262" customWidth="1"/>
    <col min="10251" max="10251" width="3.25" style="262" customWidth="1"/>
    <col min="10252" max="10496" width="9" style="262"/>
    <col min="10497" max="10497" width="3.25" style="262" customWidth="1"/>
    <col min="10498" max="10498" width="6.5" style="262" customWidth="1"/>
    <col min="10499" max="10499" width="44.375" style="262" customWidth="1"/>
    <col min="10500" max="10501" width="9" style="262"/>
    <col min="10502" max="10502" width="14.375" style="262" bestFit="1" customWidth="1"/>
    <col min="10503" max="10503" width="11.125" style="262" customWidth="1"/>
    <col min="10504" max="10504" width="5.5" style="262" customWidth="1"/>
    <col min="10505" max="10506" width="8.625" style="262" customWidth="1"/>
    <col min="10507" max="10507" width="3.25" style="262" customWidth="1"/>
    <col min="10508" max="10752" width="9" style="262"/>
    <col min="10753" max="10753" width="3.25" style="262" customWidth="1"/>
    <col min="10754" max="10754" width="6.5" style="262" customWidth="1"/>
    <col min="10755" max="10755" width="44.375" style="262" customWidth="1"/>
    <col min="10756" max="10757" width="9" style="262"/>
    <col min="10758" max="10758" width="14.375" style="262" bestFit="1" customWidth="1"/>
    <col min="10759" max="10759" width="11.125" style="262" customWidth="1"/>
    <col min="10760" max="10760" width="5.5" style="262" customWidth="1"/>
    <col min="10761" max="10762" width="8.625" style="262" customWidth="1"/>
    <col min="10763" max="10763" width="3.25" style="262" customWidth="1"/>
    <col min="10764" max="11008" width="9" style="262"/>
    <col min="11009" max="11009" width="3.25" style="262" customWidth="1"/>
    <col min="11010" max="11010" width="6.5" style="262" customWidth="1"/>
    <col min="11011" max="11011" width="44.375" style="262" customWidth="1"/>
    <col min="11012" max="11013" width="9" style="262"/>
    <col min="11014" max="11014" width="14.375" style="262" bestFit="1" customWidth="1"/>
    <col min="11015" max="11015" width="11.125" style="262" customWidth="1"/>
    <col min="11016" max="11016" width="5.5" style="262" customWidth="1"/>
    <col min="11017" max="11018" width="8.625" style="262" customWidth="1"/>
    <col min="11019" max="11019" width="3.25" style="262" customWidth="1"/>
    <col min="11020" max="11264" width="9" style="262"/>
    <col min="11265" max="11265" width="3.25" style="262" customWidth="1"/>
    <col min="11266" max="11266" width="6.5" style="262" customWidth="1"/>
    <col min="11267" max="11267" width="44.375" style="262" customWidth="1"/>
    <col min="11268" max="11269" width="9" style="262"/>
    <col min="11270" max="11270" width="14.375" style="262" bestFit="1" customWidth="1"/>
    <col min="11271" max="11271" width="11.125" style="262" customWidth="1"/>
    <col min="11272" max="11272" width="5.5" style="262" customWidth="1"/>
    <col min="11273" max="11274" width="8.625" style="262" customWidth="1"/>
    <col min="11275" max="11275" width="3.25" style="262" customWidth="1"/>
    <col min="11276" max="11520" width="9" style="262"/>
    <col min="11521" max="11521" width="3.25" style="262" customWidth="1"/>
    <col min="11522" max="11522" width="6.5" style="262" customWidth="1"/>
    <col min="11523" max="11523" width="44.375" style="262" customWidth="1"/>
    <col min="11524" max="11525" width="9" style="262"/>
    <col min="11526" max="11526" width="14.375" style="262" bestFit="1" customWidth="1"/>
    <col min="11527" max="11527" width="11.125" style="262" customWidth="1"/>
    <col min="11528" max="11528" width="5.5" style="262" customWidth="1"/>
    <col min="11529" max="11530" width="8.625" style="262" customWidth="1"/>
    <col min="11531" max="11531" width="3.25" style="262" customWidth="1"/>
    <col min="11532" max="11776" width="9" style="262"/>
    <col min="11777" max="11777" width="3.25" style="262" customWidth="1"/>
    <col min="11778" max="11778" width="6.5" style="262" customWidth="1"/>
    <col min="11779" max="11779" width="44.375" style="262" customWidth="1"/>
    <col min="11780" max="11781" width="9" style="262"/>
    <col min="11782" max="11782" width="14.375" style="262" bestFit="1" customWidth="1"/>
    <col min="11783" max="11783" width="11.125" style="262" customWidth="1"/>
    <col min="11784" max="11784" width="5.5" style="262" customWidth="1"/>
    <col min="11785" max="11786" width="8.625" style="262" customWidth="1"/>
    <col min="11787" max="11787" width="3.25" style="262" customWidth="1"/>
    <col min="11788" max="12032" width="9" style="262"/>
    <col min="12033" max="12033" width="3.25" style="262" customWidth="1"/>
    <col min="12034" max="12034" width="6.5" style="262" customWidth="1"/>
    <col min="12035" max="12035" width="44.375" style="262" customWidth="1"/>
    <col min="12036" max="12037" width="9" style="262"/>
    <col min="12038" max="12038" width="14.375" style="262" bestFit="1" customWidth="1"/>
    <col min="12039" max="12039" width="11.125" style="262" customWidth="1"/>
    <col min="12040" max="12040" width="5.5" style="262" customWidth="1"/>
    <col min="12041" max="12042" width="8.625" style="262" customWidth="1"/>
    <col min="12043" max="12043" width="3.25" style="262" customWidth="1"/>
    <col min="12044" max="12288" width="9" style="262"/>
    <col min="12289" max="12289" width="3.25" style="262" customWidth="1"/>
    <col min="12290" max="12290" width="6.5" style="262" customWidth="1"/>
    <col min="12291" max="12291" width="44.375" style="262" customWidth="1"/>
    <col min="12292" max="12293" width="9" style="262"/>
    <col min="12294" max="12294" width="14.375" style="262" bestFit="1" customWidth="1"/>
    <col min="12295" max="12295" width="11.125" style="262" customWidth="1"/>
    <col min="12296" max="12296" width="5.5" style="262" customWidth="1"/>
    <col min="12297" max="12298" width="8.625" style="262" customWidth="1"/>
    <col min="12299" max="12299" width="3.25" style="262" customWidth="1"/>
    <col min="12300" max="12544" width="9" style="262"/>
    <col min="12545" max="12545" width="3.25" style="262" customWidth="1"/>
    <col min="12546" max="12546" width="6.5" style="262" customWidth="1"/>
    <col min="12547" max="12547" width="44.375" style="262" customWidth="1"/>
    <col min="12548" max="12549" width="9" style="262"/>
    <col min="12550" max="12550" width="14.375" style="262" bestFit="1" customWidth="1"/>
    <col min="12551" max="12551" width="11.125" style="262" customWidth="1"/>
    <col min="12552" max="12552" width="5.5" style="262" customWidth="1"/>
    <col min="12553" max="12554" width="8.625" style="262" customWidth="1"/>
    <col min="12555" max="12555" width="3.25" style="262" customWidth="1"/>
    <col min="12556" max="12800" width="9" style="262"/>
    <col min="12801" max="12801" width="3.25" style="262" customWidth="1"/>
    <col min="12802" max="12802" width="6.5" style="262" customWidth="1"/>
    <col min="12803" max="12803" width="44.375" style="262" customWidth="1"/>
    <col min="12804" max="12805" width="9" style="262"/>
    <col min="12806" max="12806" width="14.375" style="262" bestFit="1" customWidth="1"/>
    <col min="12807" max="12807" width="11.125" style="262" customWidth="1"/>
    <col min="12808" max="12808" width="5.5" style="262" customWidth="1"/>
    <col min="12809" max="12810" width="8.625" style="262" customWidth="1"/>
    <col min="12811" max="12811" width="3.25" style="262" customWidth="1"/>
    <col min="12812" max="13056" width="9" style="262"/>
    <col min="13057" max="13057" width="3.25" style="262" customWidth="1"/>
    <col min="13058" max="13058" width="6.5" style="262" customWidth="1"/>
    <col min="13059" max="13059" width="44.375" style="262" customWidth="1"/>
    <col min="13060" max="13061" width="9" style="262"/>
    <col min="13062" max="13062" width="14.375" style="262" bestFit="1" customWidth="1"/>
    <col min="13063" max="13063" width="11.125" style="262" customWidth="1"/>
    <col min="13064" max="13064" width="5.5" style="262" customWidth="1"/>
    <col min="13065" max="13066" width="8.625" style="262" customWidth="1"/>
    <col min="13067" max="13067" width="3.25" style="262" customWidth="1"/>
    <col min="13068" max="13312" width="9" style="262"/>
    <col min="13313" max="13313" width="3.25" style="262" customWidth="1"/>
    <col min="13314" max="13314" width="6.5" style="262" customWidth="1"/>
    <col min="13315" max="13315" width="44.375" style="262" customWidth="1"/>
    <col min="13316" max="13317" width="9" style="262"/>
    <col min="13318" max="13318" width="14.375" style="262" bestFit="1" customWidth="1"/>
    <col min="13319" max="13319" width="11.125" style="262" customWidth="1"/>
    <col min="13320" max="13320" width="5.5" style="262" customWidth="1"/>
    <col min="13321" max="13322" width="8.625" style="262" customWidth="1"/>
    <col min="13323" max="13323" width="3.25" style="262" customWidth="1"/>
    <col min="13324" max="13568" width="9" style="262"/>
    <col min="13569" max="13569" width="3.25" style="262" customWidth="1"/>
    <col min="13570" max="13570" width="6.5" style="262" customWidth="1"/>
    <col min="13571" max="13571" width="44.375" style="262" customWidth="1"/>
    <col min="13572" max="13573" width="9" style="262"/>
    <col min="13574" max="13574" width="14.375" style="262" bestFit="1" customWidth="1"/>
    <col min="13575" max="13575" width="11.125" style="262" customWidth="1"/>
    <col min="13576" max="13576" width="5.5" style="262" customWidth="1"/>
    <col min="13577" max="13578" width="8.625" style="262" customWidth="1"/>
    <col min="13579" max="13579" width="3.25" style="262" customWidth="1"/>
    <col min="13580" max="13824" width="9" style="262"/>
    <col min="13825" max="13825" width="3.25" style="262" customWidth="1"/>
    <col min="13826" max="13826" width="6.5" style="262" customWidth="1"/>
    <col min="13827" max="13827" width="44.375" style="262" customWidth="1"/>
    <col min="13828" max="13829" width="9" style="262"/>
    <col min="13830" max="13830" width="14.375" style="262" bestFit="1" customWidth="1"/>
    <col min="13831" max="13831" width="11.125" style="262" customWidth="1"/>
    <col min="13832" max="13832" width="5.5" style="262" customWidth="1"/>
    <col min="13833" max="13834" width="8.625" style="262" customWidth="1"/>
    <col min="13835" max="13835" width="3.25" style="262" customWidth="1"/>
    <col min="13836" max="14080" width="9" style="262"/>
    <col min="14081" max="14081" width="3.25" style="262" customWidth="1"/>
    <col min="14082" max="14082" width="6.5" style="262" customWidth="1"/>
    <col min="14083" max="14083" width="44.375" style="262" customWidth="1"/>
    <col min="14084" max="14085" width="9" style="262"/>
    <col min="14086" max="14086" width="14.375" style="262" bestFit="1" customWidth="1"/>
    <col min="14087" max="14087" width="11.125" style="262" customWidth="1"/>
    <col min="14088" max="14088" width="5.5" style="262" customWidth="1"/>
    <col min="14089" max="14090" width="8.625" style="262" customWidth="1"/>
    <col min="14091" max="14091" width="3.25" style="262" customWidth="1"/>
    <col min="14092" max="14336" width="9" style="262"/>
    <col min="14337" max="14337" width="3.25" style="262" customWidth="1"/>
    <col min="14338" max="14338" width="6.5" style="262" customWidth="1"/>
    <col min="14339" max="14339" width="44.375" style="262" customWidth="1"/>
    <col min="14340" max="14341" width="9" style="262"/>
    <col min="14342" max="14342" width="14.375" style="262" bestFit="1" customWidth="1"/>
    <col min="14343" max="14343" width="11.125" style="262" customWidth="1"/>
    <col min="14344" max="14344" width="5.5" style="262" customWidth="1"/>
    <col min="14345" max="14346" width="8.625" style="262" customWidth="1"/>
    <col min="14347" max="14347" width="3.25" style="262" customWidth="1"/>
    <col min="14348" max="14592" width="9" style="262"/>
    <col min="14593" max="14593" width="3.25" style="262" customWidth="1"/>
    <col min="14594" max="14594" width="6.5" style="262" customWidth="1"/>
    <col min="14595" max="14595" width="44.375" style="262" customWidth="1"/>
    <col min="14596" max="14597" width="9" style="262"/>
    <col min="14598" max="14598" width="14.375" style="262" bestFit="1" customWidth="1"/>
    <col min="14599" max="14599" width="11.125" style="262" customWidth="1"/>
    <col min="14600" max="14600" width="5.5" style="262" customWidth="1"/>
    <col min="14601" max="14602" width="8.625" style="262" customWidth="1"/>
    <col min="14603" max="14603" width="3.25" style="262" customWidth="1"/>
    <col min="14604" max="14848" width="9" style="262"/>
    <col min="14849" max="14849" width="3.25" style="262" customWidth="1"/>
    <col min="14850" max="14850" width="6.5" style="262" customWidth="1"/>
    <col min="14851" max="14851" width="44.375" style="262" customWidth="1"/>
    <col min="14852" max="14853" width="9" style="262"/>
    <col min="14854" max="14854" width="14.375" style="262" bestFit="1" customWidth="1"/>
    <col min="14855" max="14855" width="11.125" style="262" customWidth="1"/>
    <col min="14856" max="14856" width="5.5" style="262" customWidth="1"/>
    <col min="14857" max="14858" width="8.625" style="262" customWidth="1"/>
    <col min="14859" max="14859" width="3.25" style="262" customWidth="1"/>
    <col min="14860" max="15104" width="9" style="262"/>
    <col min="15105" max="15105" width="3.25" style="262" customWidth="1"/>
    <col min="15106" max="15106" width="6.5" style="262" customWidth="1"/>
    <col min="15107" max="15107" width="44.375" style="262" customWidth="1"/>
    <col min="15108" max="15109" width="9" style="262"/>
    <col min="15110" max="15110" width="14.375" style="262" bestFit="1" customWidth="1"/>
    <col min="15111" max="15111" width="11.125" style="262" customWidth="1"/>
    <col min="15112" max="15112" width="5.5" style="262" customWidth="1"/>
    <col min="15113" max="15114" width="8.625" style="262" customWidth="1"/>
    <col min="15115" max="15115" width="3.25" style="262" customWidth="1"/>
    <col min="15116" max="15360" width="9" style="262"/>
    <col min="15361" max="15361" width="3.25" style="262" customWidth="1"/>
    <col min="15362" max="15362" width="6.5" style="262" customWidth="1"/>
    <col min="15363" max="15363" width="44.375" style="262" customWidth="1"/>
    <col min="15364" max="15365" width="9" style="262"/>
    <col min="15366" max="15366" width="14.375" style="262" bestFit="1" customWidth="1"/>
    <col min="15367" max="15367" width="11.125" style="262" customWidth="1"/>
    <col min="15368" max="15368" width="5.5" style="262" customWidth="1"/>
    <col min="15369" max="15370" width="8.625" style="262" customWidth="1"/>
    <col min="15371" max="15371" width="3.25" style="262" customWidth="1"/>
    <col min="15372" max="15616" width="9" style="262"/>
    <col min="15617" max="15617" width="3.25" style="262" customWidth="1"/>
    <col min="15618" max="15618" width="6.5" style="262" customWidth="1"/>
    <col min="15619" max="15619" width="44.375" style="262" customWidth="1"/>
    <col min="15620" max="15621" width="9" style="262"/>
    <col min="15622" max="15622" width="14.375" style="262" bestFit="1" customWidth="1"/>
    <col min="15623" max="15623" width="11.125" style="262" customWidth="1"/>
    <col min="15624" max="15624" width="5.5" style="262" customWidth="1"/>
    <col min="15625" max="15626" width="8.625" style="262" customWidth="1"/>
    <col min="15627" max="15627" width="3.25" style="262" customWidth="1"/>
    <col min="15628" max="15872" width="9" style="262"/>
    <col min="15873" max="15873" width="3.25" style="262" customWidth="1"/>
    <col min="15874" max="15874" width="6.5" style="262" customWidth="1"/>
    <col min="15875" max="15875" width="44.375" style="262" customWidth="1"/>
    <col min="15876" max="15877" width="9" style="262"/>
    <col min="15878" max="15878" width="14.375" style="262" bestFit="1" customWidth="1"/>
    <col min="15879" max="15879" width="11.125" style="262" customWidth="1"/>
    <col min="15880" max="15880" width="5.5" style="262" customWidth="1"/>
    <col min="15881" max="15882" width="8.625" style="262" customWidth="1"/>
    <col min="15883" max="15883" width="3.25" style="262" customWidth="1"/>
    <col min="15884" max="16128" width="9" style="262"/>
    <col min="16129" max="16129" width="3.25" style="262" customWidth="1"/>
    <col min="16130" max="16130" width="6.5" style="262" customWidth="1"/>
    <col min="16131" max="16131" width="44.375" style="262" customWidth="1"/>
    <col min="16132" max="16133" width="9" style="262"/>
    <col min="16134" max="16134" width="14.375" style="262" bestFit="1" customWidth="1"/>
    <col min="16135" max="16135" width="11.125" style="262" customWidth="1"/>
    <col min="16136" max="16136" width="5.5" style="262" customWidth="1"/>
    <col min="16137" max="16138" width="8.625" style="262" customWidth="1"/>
    <col min="16139" max="16139" width="3.25" style="262" customWidth="1"/>
    <col min="16140" max="16384" width="9" style="262"/>
  </cols>
  <sheetData>
    <row r="1" spans="1:11" ht="9.9499999999999993" customHeight="1" x14ac:dyDescent="0.2"/>
    <row r="2" spans="1:11" ht="9.9499999999999993" customHeight="1" x14ac:dyDescent="0.2">
      <c r="A2" s="266"/>
      <c r="B2" s="90"/>
      <c r="C2" s="411"/>
      <c r="D2" s="411"/>
      <c r="E2" s="412" t="s">
        <v>208</v>
      </c>
      <c r="F2" s="412"/>
      <c r="G2" s="412"/>
      <c r="H2" s="412"/>
      <c r="I2" s="412"/>
      <c r="J2" s="412"/>
    </row>
    <row r="3" spans="1:11" ht="54.75" customHeight="1" x14ac:dyDescent="0.2">
      <c r="A3" s="266"/>
      <c r="B3" s="90"/>
      <c r="C3" s="413"/>
      <c r="D3" s="413"/>
      <c r="E3" s="432" t="s">
        <v>541</v>
      </c>
      <c r="F3" s="432"/>
      <c r="G3" s="432"/>
      <c r="H3" s="432"/>
      <c r="I3" s="432"/>
      <c r="J3" s="432"/>
    </row>
    <row r="4" spans="1:11" ht="33.75" customHeight="1" x14ac:dyDescent="0.2">
      <c r="A4" s="266"/>
      <c r="B4" s="90"/>
      <c r="C4" s="413"/>
      <c r="D4" s="413"/>
      <c r="E4" s="432"/>
      <c r="F4" s="432"/>
      <c r="G4" s="432"/>
      <c r="H4" s="432"/>
      <c r="I4" s="432"/>
      <c r="J4" s="432"/>
    </row>
    <row r="5" spans="1:11" ht="12" customHeight="1" x14ac:dyDescent="0.2">
      <c r="A5" s="266"/>
      <c r="B5" s="90"/>
      <c r="C5" s="415"/>
      <c r="D5" s="415"/>
      <c r="E5" s="46"/>
      <c r="F5" s="89"/>
      <c r="G5" s="47"/>
      <c r="H5" s="99"/>
      <c r="I5" s="47"/>
      <c r="J5" s="48"/>
    </row>
    <row r="6" spans="1:11" ht="9.9499999999999993" customHeight="1" x14ac:dyDescent="0.2">
      <c r="A6" s="266"/>
      <c r="B6" s="90"/>
      <c r="C6" s="91"/>
      <c r="D6" s="88"/>
      <c r="E6" s="86"/>
      <c r="F6" s="86"/>
      <c r="G6" s="92"/>
      <c r="H6" s="85"/>
      <c r="I6" s="33"/>
      <c r="J6" s="38"/>
    </row>
    <row r="7" spans="1:11" ht="24.95" customHeight="1" x14ac:dyDescent="0.2">
      <c r="A7" s="267"/>
      <c r="B7" s="433" t="s">
        <v>455</v>
      </c>
      <c r="C7" s="433"/>
      <c r="D7" s="433"/>
      <c r="E7" s="433"/>
      <c r="F7" s="433"/>
      <c r="G7" s="433"/>
      <c r="H7" s="433"/>
      <c r="I7" s="433"/>
      <c r="J7" s="433"/>
      <c r="K7" s="267"/>
    </row>
    <row r="8" spans="1:11" ht="9.9499999999999993" customHeight="1" x14ac:dyDescent="0.2">
      <c r="A8" s="268"/>
      <c r="B8" s="268"/>
      <c r="C8" s="268"/>
      <c r="D8" s="268"/>
      <c r="E8" s="268"/>
      <c r="F8" s="268"/>
      <c r="G8" s="268"/>
      <c r="H8" s="268"/>
      <c r="I8" s="269"/>
      <c r="J8" s="270"/>
      <c r="K8" s="268"/>
    </row>
    <row r="10" spans="1:11" ht="15" customHeight="1" x14ac:dyDescent="0.2">
      <c r="B10" s="307" t="s">
        <v>456</v>
      </c>
      <c r="C10" s="429" t="s">
        <v>149</v>
      </c>
      <c r="D10" s="430"/>
      <c r="E10" s="430"/>
      <c r="F10" s="431"/>
      <c r="G10" s="426" t="s">
        <v>457</v>
      </c>
      <c r="H10" s="427"/>
      <c r="I10" s="426" t="s">
        <v>458</v>
      </c>
      <c r="J10" s="427"/>
    </row>
    <row r="11" spans="1:11" ht="20.100000000000001" customHeight="1" x14ac:dyDescent="0.2">
      <c r="B11" s="308"/>
      <c r="C11" s="428" t="s">
        <v>459</v>
      </c>
      <c r="D11" s="428"/>
      <c r="E11" s="428"/>
      <c r="F11" s="428"/>
      <c r="G11" s="309"/>
      <c r="H11" s="310"/>
      <c r="I11" s="311"/>
      <c r="J11" s="312"/>
    </row>
    <row r="12" spans="1:11" x14ac:dyDescent="0.2">
      <c r="B12" s="313" t="s">
        <v>460</v>
      </c>
      <c r="C12" s="419" t="s">
        <v>461</v>
      </c>
      <c r="D12" s="419"/>
      <c r="E12" s="419"/>
      <c r="F12" s="419"/>
      <c r="G12" s="420"/>
      <c r="H12" s="420"/>
      <c r="I12" s="420"/>
      <c r="J12" s="420"/>
    </row>
    <row r="13" spans="1:11" x14ac:dyDescent="0.2">
      <c r="B13" s="313" t="s">
        <v>462</v>
      </c>
      <c r="C13" s="419" t="s">
        <v>463</v>
      </c>
      <c r="D13" s="419"/>
      <c r="E13" s="419"/>
      <c r="F13" s="419"/>
      <c r="G13" s="420"/>
      <c r="H13" s="420"/>
      <c r="I13" s="420"/>
      <c r="J13" s="420"/>
    </row>
    <row r="14" spans="1:11" ht="20.100000000000001" customHeight="1" x14ac:dyDescent="0.2">
      <c r="B14" s="313" t="s">
        <v>464</v>
      </c>
      <c r="C14" s="419" t="s">
        <v>465</v>
      </c>
      <c r="D14" s="419"/>
      <c r="E14" s="419"/>
      <c r="F14" s="419"/>
      <c r="G14" s="420"/>
      <c r="H14" s="420"/>
      <c r="I14" s="420"/>
      <c r="J14" s="420"/>
    </row>
    <row r="15" spans="1:11" x14ac:dyDescent="0.2">
      <c r="B15" s="313" t="s">
        <v>466</v>
      </c>
      <c r="C15" s="419" t="s">
        <v>467</v>
      </c>
      <c r="D15" s="419"/>
      <c r="E15" s="419"/>
      <c r="F15" s="419"/>
      <c r="G15" s="420"/>
      <c r="H15" s="420"/>
      <c r="I15" s="420"/>
      <c r="J15" s="420"/>
    </row>
    <row r="16" spans="1:11" ht="20.100000000000001" customHeight="1" x14ac:dyDescent="0.2">
      <c r="B16" s="313" t="s">
        <v>468</v>
      </c>
      <c r="C16" s="419" t="s">
        <v>469</v>
      </c>
      <c r="D16" s="419"/>
      <c r="E16" s="419"/>
      <c r="F16" s="419"/>
      <c r="G16" s="420"/>
      <c r="H16" s="420"/>
      <c r="I16" s="420"/>
      <c r="J16" s="420"/>
    </row>
    <row r="17" spans="2:10" x14ac:dyDescent="0.2">
      <c r="B17" s="313" t="s">
        <v>470</v>
      </c>
      <c r="C17" s="419" t="s">
        <v>471</v>
      </c>
      <c r="D17" s="419"/>
      <c r="E17" s="419"/>
      <c r="F17" s="419"/>
      <c r="G17" s="420"/>
      <c r="H17" s="420"/>
      <c r="I17" s="420"/>
      <c r="J17" s="420"/>
    </row>
    <row r="18" spans="2:10" ht="20.100000000000001" customHeight="1" x14ac:dyDescent="0.2">
      <c r="B18" s="313" t="s">
        <v>472</v>
      </c>
      <c r="C18" s="419" t="s">
        <v>473</v>
      </c>
      <c r="D18" s="419"/>
      <c r="E18" s="419"/>
      <c r="F18" s="419"/>
      <c r="G18" s="420"/>
      <c r="H18" s="420"/>
      <c r="I18" s="420"/>
      <c r="J18" s="420"/>
    </row>
    <row r="19" spans="2:10" x14ac:dyDescent="0.2">
      <c r="B19" s="313" t="s">
        <v>474</v>
      </c>
      <c r="C19" s="419" t="s">
        <v>475</v>
      </c>
      <c r="D19" s="419"/>
      <c r="E19" s="419"/>
      <c r="F19" s="419"/>
      <c r="G19" s="420"/>
      <c r="H19" s="420"/>
      <c r="I19" s="420"/>
      <c r="J19" s="420"/>
    </row>
    <row r="20" spans="2:10" ht="20.100000000000001" customHeight="1" x14ac:dyDescent="0.2">
      <c r="B20" s="313" t="s">
        <v>476</v>
      </c>
      <c r="C20" s="419" t="s">
        <v>477</v>
      </c>
      <c r="D20" s="419"/>
      <c r="E20" s="419"/>
      <c r="F20" s="419"/>
      <c r="G20" s="420"/>
      <c r="H20" s="420"/>
      <c r="I20" s="420"/>
      <c r="J20" s="420"/>
    </row>
    <row r="21" spans="2:10" ht="15" customHeight="1" x14ac:dyDescent="0.2">
      <c r="B21" s="314"/>
      <c r="C21" s="421" t="s">
        <v>478</v>
      </c>
      <c r="D21" s="421"/>
      <c r="E21" s="421"/>
      <c r="F21" s="421"/>
      <c r="G21" s="315"/>
      <c r="H21" s="316"/>
      <c r="I21" s="316"/>
      <c r="J21" s="317"/>
    </row>
    <row r="22" spans="2:10" x14ac:dyDescent="0.2">
      <c r="B22" s="318"/>
      <c r="C22" s="318"/>
      <c r="D22" s="318"/>
      <c r="E22" s="318"/>
      <c r="F22" s="318"/>
      <c r="G22" s="315"/>
      <c r="H22" s="319"/>
      <c r="I22" s="319"/>
      <c r="J22" s="320"/>
    </row>
    <row r="23" spans="2:10" x14ac:dyDescent="0.2">
      <c r="B23" s="308"/>
      <c r="C23" s="428" t="s">
        <v>479</v>
      </c>
      <c r="D23" s="428"/>
      <c r="E23" s="428"/>
      <c r="F23" s="428"/>
      <c r="G23" s="420"/>
      <c r="H23" s="420"/>
      <c r="I23" s="420"/>
      <c r="J23" s="420"/>
    </row>
    <row r="24" spans="2:10" x14ac:dyDescent="0.2">
      <c r="B24" s="313" t="s">
        <v>480</v>
      </c>
      <c r="C24" s="419" t="s">
        <v>481</v>
      </c>
      <c r="D24" s="419"/>
      <c r="E24" s="419"/>
      <c r="F24" s="419"/>
      <c r="G24" s="420"/>
      <c r="H24" s="420"/>
      <c r="I24" s="420"/>
      <c r="J24" s="420"/>
    </row>
    <row r="25" spans="2:10" x14ac:dyDescent="0.2">
      <c r="B25" s="313" t="s">
        <v>482</v>
      </c>
      <c r="C25" s="419" t="s">
        <v>483</v>
      </c>
      <c r="D25" s="419"/>
      <c r="E25" s="419"/>
      <c r="F25" s="419"/>
      <c r="G25" s="420"/>
      <c r="H25" s="420"/>
      <c r="I25" s="420"/>
      <c r="J25" s="420"/>
    </row>
    <row r="26" spans="2:10" x14ac:dyDescent="0.2">
      <c r="B26" s="313" t="s">
        <v>484</v>
      </c>
      <c r="C26" s="419" t="s">
        <v>485</v>
      </c>
      <c r="D26" s="419"/>
      <c r="E26" s="419"/>
      <c r="F26" s="419"/>
      <c r="G26" s="420"/>
      <c r="H26" s="420"/>
      <c r="I26" s="420"/>
      <c r="J26" s="420"/>
    </row>
    <row r="27" spans="2:10" x14ac:dyDescent="0.2">
      <c r="B27" s="313" t="s">
        <v>486</v>
      </c>
      <c r="C27" s="419" t="s">
        <v>487</v>
      </c>
      <c r="D27" s="419"/>
      <c r="E27" s="419"/>
      <c r="F27" s="419"/>
      <c r="G27" s="420"/>
      <c r="H27" s="420"/>
      <c r="I27" s="420"/>
      <c r="J27" s="420"/>
    </row>
    <row r="28" spans="2:10" x14ac:dyDescent="0.2">
      <c r="B28" s="313" t="s">
        <v>488</v>
      </c>
      <c r="C28" s="419" t="s">
        <v>489</v>
      </c>
      <c r="D28" s="419"/>
      <c r="E28" s="419"/>
      <c r="F28" s="419"/>
      <c r="G28" s="420"/>
      <c r="H28" s="420"/>
      <c r="I28" s="420"/>
      <c r="J28" s="420"/>
    </row>
    <row r="29" spans="2:10" x14ac:dyDescent="0.2">
      <c r="B29" s="313" t="s">
        <v>490</v>
      </c>
      <c r="C29" s="419" t="s">
        <v>491</v>
      </c>
      <c r="D29" s="419"/>
      <c r="E29" s="419"/>
      <c r="F29" s="419"/>
      <c r="G29" s="420"/>
      <c r="H29" s="420"/>
      <c r="I29" s="420"/>
      <c r="J29" s="420"/>
    </row>
    <row r="30" spans="2:10" x14ac:dyDescent="0.2">
      <c r="B30" s="313" t="s">
        <v>492</v>
      </c>
      <c r="C30" s="419" t="s">
        <v>493</v>
      </c>
      <c r="D30" s="419"/>
      <c r="E30" s="419"/>
      <c r="F30" s="419"/>
      <c r="G30" s="420"/>
      <c r="H30" s="420"/>
      <c r="I30" s="420"/>
      <c r="J30" s="420"/>
    </row>
    <row r="31" spans="2:10" x14ac:dyDescent="0.2">
      <c r="B31" s="313" t="s">
        <v>494</v>
      </c>
      <c r="C31" s="419" t="s">
        <v>495</v>
      </c>
      <c r="D31" s="419"/>
      <c r="E31" s="419"/>
      <c r="F31" s="419"/>
      <c r="G31" s="420"/>
      <c r="H31" s="420"/>
      <c r="I31" s="420"/>
      <c r="J31" s="420"/>
    </row>
    <row r="32" spans="2:10" x14ac:dyDescent="0.2">
      <c r="B32" s="313" t="s">
        <v>496</v>
      </c>
      <c r="C32" s="419" t="s">
        <v>497</v>
      </c>
      <c r="D32" s="419"/>
      <c r="E32" s="419"/>
      <c r="F32" s="419"/>
      <c r="G32" s="321"/>
      <c r="H32" s="322"/>
      <c r="I32" s="321"/>
      <c r="J32" s="322"/>
    </row>
    <row r="33" spans="2:10" x14ac:dyDescent="0.2">
      <c r="B33" s="313" t="s">
        <v>498</v>
      </c>
      <c r="C33" s="419" t="s">
        <v>499</v>
      </c>
      <c r="D33" s="419"/>
      <c r="E33" s="419"/>
      <c r="F33" s="419"/>
      <c r="G33" s="321"/>
      <c r="H33" s="322"/>
      <c r="I33" s="321"/>
      <c r="J33" s="322"/>
    </row>
    <row r="34" spans="2:10" x14ac:dyDescent="0.2">
      <c r="B34" s="314"/>
      <c r="C34" s="421" t="s">
        <v>500</v>
      </c>
      <c r="D34" s="421"/>
      <c r="E34" s="421"/>
      <c r="F34" s="421"/>
      <c r="G34" s="315"/>
      <c r="H34" s="316"/>
      <c r="I34" s="316"/>
      <c r="J34" s="317"/>
    </row>
    <row r="35" spans="2:10" x14ac:dyDescent="0.2">
      <c r="B35" s="318"/>
      <c r="C35" s="318"/>
      <c r="D35" s="318"/>
      <c r="E35" s="318"/>
      <c r="F35" s="318"/>
      <c r="G35" s="315"/>
      <c r="H35" s="319"/>
      <c r="I35" s="319"/>
      <c r="J35" s="320"/>
    </row>
    <row r="36" spans="2:10" x14ac:dyDescent="0.2">
      <c r="B36" s="308"/>
      <c r="C36" s="428" t="s">
        <v>501</v>
      </c>
      <c r="D36" s="428"/>
      <c r="E36" s="428"/>
      <c r="F36" s="428"/>
      <c r="G36" s="309"/>
      <c r="H36" s="310"/>
      <c r="I36" s="311"/>
      <c r="J36" s="312"/>
    </row>
    <row r="37" spans="2:10" x14ac:dyDescent="0.2">
      <c r="B37" s="313" t="s">
        <v>502</v>
      </c>
      <c r="C37" s="419" t="s">
        <v>503</v>
      </c>
      <c r="D37" s="419"/>
      <c r="E37" s="419"/>
      <c r="F37" s="419"/>
      <c r="G37" s="420"/>
      <c r="H37" s="420"/>
      <c r="I37" s="420"/>
      <c r="J37" s="420"/>
    </row>
    <row r="38" spans="2:10" x14ac:dyDescent="0.2">
      <c r="B38" s="313" t="s">
        <v>504</v>
      </c>
      <c r="C38" s="419" t="s">
        <v>505</v>
      </c>
      <c r="D38" s="419"/>
      <c r="E38" s="419"/>
      <c r="F38" s="419"/>
      <c r="G38" s="420"/>
      <c r="H38" s="420"/>
      <c r="I38" s="420"/>
      <c r="J38" s="420"/>
    </row>
    <row r="39" spans="2:10" x14ac:dyDescent="0.2">
      <c r="B39" s="313" t="s">
        <v>506</v>
      </c>
      <c r="C39" s="419" t="s">
        <v>507</v>
      </c>
      <c r="D39" s="419"/>
      <c r="E39" s="419"/>
      <c r="F39" s="419"/>
      <c r="G39" s="420"/>
      <c r="H39" s="420"/>
      <c r="I39" s="420"/>
      <c r="J39" s="420"/>
    </row>
    <row r="40" spans="2:10" x14ac:dyDescent="0.2">
      <c r="B40" s="313" t="s">
        <v>508</v>
      </c>
      <c r="C40" s="419" t="s">
        <v>509</v>
      </c>
      <c r="D40" s="419"/>
      <c r="E40" s="419"/>
      <c r="F40" s="419"/>
      <c r="G40" s="420"/>
      <c r="H40" s="420"/>
      <c r="I40" s="420"/>
      <c r="J40" s="420"/>
    </row>
    <row r="41" spans="2:10" x14ac:dyDescent="0.2">
      <c r="B41" s="313" t="s">
        <v>510</v>
      </c>
      <c r="C41" s="419" t="s">
        <v>511</v>
      </c>
      <c r="D41" s="419"/>
      <c r="E41" s="419"/>
      <c r="F41" s="419"/>
      <c r="G41" s="420"/>
      <c r="H41" s="420"/>
      <c r="I41" s="420"/>
      <c r="J41" s="420"/>
    </row>
    <row r="42" spans="2:10" x14ac:dyDescent="0.2">
      <c r="B42" s="314"/>
      <c r="C42" s="421" t="s">
        <v>512</v>
      </c>
      <c r="D42" s="421"/>
      <c r="E42" s="421"/>
      <c r="F42" s="421"/>
      <c r="G42" s="315"/>
      <c r="H42" s="316"/>
      <c r="I42" s="316"/>
      <c r="J42" s="317"/>
    </row>
    <row r="43" spans="2:10" x14ac:dyDescent="0.2">
      <c r="B43" s="318"/>
      <c r="C43" s="318"/>
      <c r="D43" s="318"/>
      <c r="E43" s="318"/>
      <c r="F43" s="318"/>
      <c r="G43" s="315"/>
      <c r="H43" s="319"/>
      <c r="I43" s="319"/>
      <c r="J43" s="320"/>
    </row>
    <row r="44" spans="2:10" x14ac:dyDescent="0.2">
      <c r="B44" s="308"/>
      <c r="C44" s="428" t="s">
        <v>513</v>
      </c>
      <c r="D44" s="428"/>
      <c r="E44" s="428"/>
      <c r="F44" s="428"/>
      <c r="G44" s="309"/>
      <c r="H44" s="310"/>
      <c r="I44" s="311"/>
      <c r="J44" s="312"/>
    </row>
    <row r="45" spans="2:10" x14ac:dyDescent="0.2">
      <c r="B45" s="313" t="s">
        <v>514</v>
      </c>
      <c r="C45" s="419" t="s">
        <v>515</v>
      </c>
      <c r="D45" s="419"/>
      <c r="E45" s="419"/>
      <c r="F45" s="419"/>
      <c r="G45" s="420"/>
      <c r="H45" s="420"/>
      <c r="I45" s="420"/>
      <c r="J45" s="420"/>
    </row>
    <row r="46" spans="2:10" x14ac:dyDescent="0.2">
      <c r="B46" s="313" t="s">
        <v>516</v>
      </c>
      <c r="C46" s="419" t="s">
        <v>517</v>
      </c>
      <c r="D46" s="419"/>
      <c r="E46" s="419"/>
      <c r="F46" s="419"/>
      <c r="G46" s="420"/>
      <c r="H46" s="420"/>
      <c r="I46" s="420"/>
      <c r="J46" s="420"/>
    </row>
    <row r="47" spans="2:10" x14ac:dyDescent="0.2">
      <c r="B47" s="314"/>
      <c r="C47" s="421" t="s">
        <v>518</v>
      </c>
      <c r="D47" s="421"/>
      <c r="E47" s="421"/>
      <c r="F47" s="421"/>
      <c r="G47" s="315"/>
      <c r="H47" s="316"/>
      <c r="I47" s="316"/>
      <c r="J47" s="317"/>
    </row>
    <row r="48" spans="2:10" x14ac:dyDescent="0.2">
      <c r="B48" s="323"/>
      <c r="C48" s="422"/>
      <c r="D48" s="422"/>
      <c r="E48" s="422"/>
      <c r="F48" s="422"/>
      <c r="G48" s="422"/>
      <c r="H48" s="324"/>
      <c r="I48" s="325"/>
      <c r="J48" s="326"/>
    </row>
    <row r="49" spans="2:11" ht="15" customHeight="1" x14ac:dyDescent="0.2">
      <c r="B49" s="423" t="s">
        <v>519</v>
      </c>
      <c r="C49" s="424"/>
      <c r="D49" s="424"/>
      <c r="E49" s="424"/>
      <c r="F49" s="425"/>
      <c r="G49" s="426"/>
      <c r="H49" s="427"/>
      <c r="I49" s="426"/>
      <c r="J49" s="427"/>
    </row>
    <row r="50" spans="2:11" x14ac:dyDescent="0.2">
      <c r="B50" s="327"/>
      <c r="C50" s="328"/>
      <c r="D50" s="329"/>
      <c r="E50" s="329"/>
      <c r="F50" s="329"/>
      <c r="G50" s="330"/>
      <c r="H50" s="331"/>
      <c r="I50" s="331"/>
      <c r="J50" s="332"/>
    </row>
    <row r="51" spans="2:11" x14ac:dyDescent="0.2">
      <c r="B51" s="333"/>
      <c r="C51" s="333"/>
      <c r="D51" s="333"/>
      <c r="E51" s="333"/>
      <c r="F51" s="333"/>
      <c r="G51" s="334"/>
      <c r="H51" s="333"/>
      <c r="I51" s="335"/>
      <c r="J51" s="336"/>
    </row>
    <row r="52" spans="2:11" x14ac:dyDescent="0.2">
      <c r="B52" s="337"/>
      <c r="C52" s="418"/>
      <c r="D52" s="418"/>
      <c r="E52" s="418"/>
      <c r="F52" s="418"/>
      <c r="G52" s="418"/>
      <c r="H52" s="418"/>
      <c r="I52" s="418"/>
      <c r="J52" s="338"/>
    </row>
    <row r="53" spans="2:11" x14ac:dyDescent="0.2">
      <c r="B53" s="333"/>
      <c r="C53" s="333"/>
      <c r="D53" s="333"/>
      <c r="E53" s="333"/>
      <c r="F53" s="333"/>
      <c r="G53" s="334"/>
      <c r="H53" s="333"/>
      <c r="I53" s="335"/>
      <c r="J53" s="336"/>
    </row>
    <row r="54" spans="2:11" x14ac:dyDescent="0.2">
      <c r="B54" s="333"/>
      <c r="C54" s="333"/>
      <c r="D54" s="333"/>
      <c r="E54" s="333"/>
      <c r="F54" s="333"/>
      <c r="G54" s="334"/>
      <c r="H54" s="333"/>
      <c r="I54" s="335"/>
      <c r="J54" s="336"/>
    </row>
    <row r="55" spans="2:11" x14ac:dyDescent="0.2">
      <c r="B55" s="333"/>
      <c r="C55" s="333"/>
      <c r="D55" s="333"/>
      <c r="E55" s="333"/>
      <c r="F55" s="333"/>
      <c r="G55" s="334"/>
      <c r="H55" s="333"/>
      <c r="I55" s="335"/>
      <c r="J55" s="336"/>
    </row>
    <row r="56" spans="2:11" x14ac:dyDescent="0.2">
      <c r="B56" s="333"/>
      <c r="C56" s="333"/>
      <c r="D56" s="333"/>
      <c r="E56" s="333"/>
      <c r="F56" s="333"/>
      <c r="G56" s="334"/>
      <c r="H56" s="333"/>
      <c r="I56" s="335"/>
      <c r="J56" s="336"/>
    </row>
    <row r="57" spans="2:11" ht="30" customHeight="1" x14ac:dyDescent="0.2">
      <c r="B57" s="417"/>
      <c r="C57" s="417"/>
      <c r="D57" s="417"/>
      <c r="E57" s="417"/>
      <c r="F57" s="417"/>
      <c r="G57" s="417"/>
      <c r="H57" s="417"/>
      <c r="I57" s="417"/>
      <c r="J57" s="417"/>
      <c r="K57" s="306"/>
    </row>
    <row r="58" spans="2:11" x14ac:dyDescent="0.2">
      <c r="B58" s="333"/>
      <c r="C58" s="333"/>
      <c r="D58" s="333"/>
      <c r="E58" s="333"/>
      <c r="F58" s="333"/>
      <c r="G58" s="334"/>
      <c r="H58" s="333"/>
      <c r="I58" s="335"/>
      <c r="J58" s="336"/>
    </row>
    <row r="59" spans="2:11" ht="30" customHeight="1" x14ac:dyDescent="0.2">
      <c r="B59" s="417"/>
      <c r="C59" s="417"/>
      <c r="D59" s="417"/>
      <c r="E59" s="417"/>
      <c r="F59" s="417"/>
      <c r="G59" s="417"/>
      <c r="H59" s="417"/>
      <c r="I59" s="417"/>
      <c r="J59" s="417"/>
      <c r="K59" s="306"/>
    </row>
    <row r="60" spans="2:11" x14ac:dyDescent="0.2">
      <c r="B60" s="333"/>
      <c r="C60" s="333"/>
      <c r="D60" s="333"/>
      <c r="E60" s="333"/>
      <c r="F60" s="333"/>
      <c r="G60" s="334"/>
      <c r="H60" s="333"/>
      <c r="I60" s="335"/>
      <c r="J60" s="336"/>
    </row>
    <row r="61" spans="2:11" ht="30" customHeight="1" x14ac:dyDescent="0.2">
      <c r="B61" s="417"/>
      <c r="C61" s="417"/>
      <c r="D61" s="417"/>
      <c r="E61" s="417"/>
      <c r="F61" s="417"/>
      <c r="G61" s="417"/>
      <c r="H61" s="417"/>
      <c r="I61" s="417"/>
      <c r="J61" s="417"/>
      <c r="K61" s="306"/>
    </row>
    <row r="62" spans="2:11" x14ac:dyDescent="0.2">
      <c r="B62" s="333"/>
      <c r="C62" s="333"/>
      <c r="D62" s="333"/>
      <c r="E62" s="333"/>
      <c r="F62" s="333"/>
      <c r="G62" s="334"/>
      <c r="H62" s="333"/>
      <c r="I62" s="335"/>
      <c r="J62" s="336"/>
    </row>
    <row r="63" spans="2:11" ht="30" customHeight="1" x14ac:dyDescent="0.2">
      <c r="B63" s="417"/>
      <c r="C63" s="417"/>
      <c r="D63" s="417"/>
      <c r="E63" s="417"/>
      <c r="F63" s="417"/>
      <c r="G63" s="417"/>
      <c r="H63" s="417"/>
      <c r="I63" s="417"/>
      <c r="J63" s="417"/>
      <c r="K63" s="306"/>
    </row>
    <row r="64" spans="2:11" x14ac:dyDescent="0.2">
      <c r="B64" s="333"/>
      <c r="C64" s="333"/>
      <c r="D64" s="333"/>
      <c r="E64" s="333"/>
      <c r="F64" s="333"/>
      <c r="G64" s="334"/>
      <c r="H64" s="333"/>
      <c r="I64" s="335"/>
      <c r="J64" s="336"/>
    </row>
    <row r="65" spans="2:11" ht="30" customHeight="1" x14ac:dyDescent="0.2">
      <c r="B65" s="417"/>
      <c r="C65" s="417"/>
      <c r="D65" s="417"/>
      <c r="E65" s="417"/>
      <c r="F65" s="417"/>
      <c r="G65" s="417"/>
      <c r="H65" s="417"/>
      <c r="I65" s="417"/>
      <c r="J65" s="417"/>
      <c r="K65" s="306"/>
    </row>
    <row r="66" spans="2:11" x14ac:dyDescent="0.2">
      <c r="B66" s="333"/>
      <c r="C66" s="333"/>
      <c r="D66" s="333"/>
      <c r="E66" s="333"/>
      <c r="F66" s="333"/>
      <c r="G66" s="334"/>
      <c r="H66" s="333"/>
      <c r="I66" s="335"/>
      <c r="J66" s="336"/>
    </row>
    <row r="67" spans="2:11" ht="45" customHeight="1" x14ac:dyDescent="0.2">
      <c r="B67" s="417"/>
      <c r="C67" s="417"/>
      <c r="D67" s="417"/>
      <c r="E67" s="417"/>
      <c r="F67" s="417"/>
      <c r="G67" s="417"/>
      <c r="H67" s="417"/>
      <c r="I67" s="417"/>
      <c r="J67" s="417"/>
      <c r="K67" s="306"/>
    </row>
  </sheetData>
  <mergeCells count="104"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</mergeCells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K48"/>
  <sheetViews>
    <sheetView view="pageBreakPreview" zoomScaleNormal="70" zoomScaleSheetLayoutView="100" workbookViewId="0">
      <pane ySplit="8" topLeftCell="A9" activePane="bottomLeft" state="frozen"/>
      <selection pane="bottomLeft" activeCell="N8" sqref="N8"/>
    </sheetView>
  </sheetViews>
  <sheetFormatPr defaultColWidth="8" defaultRowHeight="15" x14ac:dyDescent="0.2"/>
  <cols>
    <col min="1" max="1" width="3.25" style="262" customWidth="1"/>
    <col min="2" max="2" width="6.5" style="262" customWidth="1"/>
    <col min="3" max="3" width="44.375" style="262" customWidth="1"/>
    <col min="4" max="5" width="8" style="262"/>
    <col min="6" max="6" width="20.375" style="262" customWidth="1"/>
    <col min="7" max="7" width="11.125" style="263" customWidth="1"/>
    <col min="8" max="8" width="5.5" style="262" customWidth="1"/>
    <col min="9" max="9" width="8.625" style="264" customWidth="1"/>
    <col min="10" max="10" width="8.625" style="265" customWidth="1"/>
    <col min="11" max="11" width="3.25" style="262" customWidth="1"/>
    <col min="12" max="16384" width="8" style="262"/>
  </cols>
  <sheetData>
    <row r="1" spans="1:11" ht="22.5" customHeight="1" x14ac:dyDescent="0.2"/>
    <row r="2" spans="1:11" ht="9.9499999999999993" customHeight="1" x14ac:dyDescent="0.2">
      <c r="A2" s="266"/>
      <c r="B2" s="90"/>
      <c r="C2" s="411"/>
      <c r="D2" s="411"/>
      <c r="E2" s="412" t="s">
        <v>208</v>
      </c>
      <c r="F2" s="412"/>
      <c r="G2" s="412"/>
      <c r="H2" s="412"/>
      <c r="I2" s="412"/>
      <c r="J2" s="412"/>
    </row>
    <row r="3" spans="1:11" ht="15" customHeight="1" x14ac:dyDescent="0.2">
      <c r="A3" s="266"/>
      <c r="B3" s="90"/>
      <c r="C3" s="413"/>
      <c r="D3" s="413"/>
      <c r="E3" s="432" t="s">
        <v>541</v>
      </c>
      <c r="F3" s="432"/>
      <c r="G3" s="432"/>
      <c r="H3" s="432"/>
      <c r="I3" s="432"/>
      <c r="J3" s="432"/>
    </row>
    <row r="4" spans="1:11" ht="47.25" customHeight="1" x14ac:dyDescent="0.2">
      <c r="A4" s="266"/>
      <c r="B4" s="90"/>
      <c r="C4" s="413"/>
      <c r="D4" s="413"/>
      <c r="E4" s="432"/>
      <c r="F4" s="432"/>
      <c r="G4" s="432"/>
      <c r="H4" s="432"/>
      <c r="I4" s="432"/>
      <c r="J4" s="432"/>
    </row>
    <row r="5" spans="1:11" ht="15" customHeight="1" x14ac:dyDescent="0.2">
      <c r="A5" s="266"/>
      <c r="B5" s="90"/>
      <c r="C5" s="415"/>
      <c r="D5" s="415"/>
      <c r="E5" s="46"/>
      <c r="F5" s="89"/>
      <c r="G5" s="47"/>
      <c r="H5" s="99"/>
      <c r="I5" s="47"/>
      <c r="J5" s="48"/>
    </row>
    <row r="6" spans="1:11" ht="20.25" customHeight="1" x14ac:dyDescent="0.2">
      <c r="A6" s="266"/>
      <c r="B6" s="90"/>
      <c r="C6" s="91"/>
      <c r="D6" s="88"/>
      <c r="E6" s="86"/>
      <c r="F6" s="86"/>
      <c r="G6" s="92"/>
      <c r="H6" s="85"/>
      <c r="I6" s="33"/>
      <c r="J6" s="38"/>
    </row>
    <row r="7" spans="1:11" ht="24.95" customHeight="1" x14ac:dyDescent="0.2">
      <c r="A7" s="267"/>
      <c r="B7" s="433" t="s">
        <v>440</v>
      </c>
      <c r="C7" s="433"/>
      <c r="D7" s="433"/>
      <c r="E7" s="433"/>
      <c r="F7" s="433"/>
      <c r="G7" s="433"/>
      <c r="H7" s="433"/>
      <c r="I7" s="433"/>
      <c r="J7" s="433"/>
      <c r="K7" s="267"/>
    </row>
    <row r="8" spans="1:11" ht="9.9499999999999993" customHeight="1" x14ac:dyDescent="0.2">
      <c r="A8" s="268"/>
      <c r="B8" s="268"/>
      <c r="C8" s="268"/>
      <c r="D8" s="268"/>
      <c r="E8" s="268"/>
      <c r="F8" s="268"/>
      <c r="G8" s="268"/>
      <c r="H8" s="268"/>
      <c r="I8" s="269"/>
      <c r="J8" s="270"/>
      <c r="K8" s="268"/>
    </row>
    <row r="10" spans="1:11" ht="15" customHeight="1" x14ac:dyDescent="0.2">
      <c r="B10" s="271" t="s">
        <v>148</v>
      </c>
      <c r="C10" s="435" t="s">
        <v>149</v>
      </c>
      <c r="D10" s="436"/>
      <c r="E10" s="436"/>
      <c r="F10" s="436"/>
      <c r="G10" s="436"/>
      <c r="H10" s="436"/>
      <c r="I10" s="437"/>
      <c r="J10" s="271" t="s">
        <v>150</v>
      </c>
    </row>
    <row r="11" spans="1:11" ht="20.100000000000001" customHeight="1" x14ac:dyDescent="0.2">
      <c r="B11" s="272" t="s">
        <v>151</v>
      </c>
      <c r="C11" s="438" t="s">
        <v>197</v>
      </c>
      <c r="D11" s="438"/>
      <c r="E11" s="438"/>
      <c r="F11" s="438"/>
      <c r="G11" s="438"/>
      <c r="H11" s="273"/>
      <c r="I11" s="274"/>
      <c r="J11" s="275"/>
    </row>
    <row r="12" spans="1:11" ht="15.75" x14ac:dyDescent="0.2">
      <c r="B12" s="439"/>
      <c r="C12" s="439"/>
      <c r="D12" s="439"/>
      <c r="E12" s="439"/>
      <c r="F12" s="439"/>
      <c r="G12" s="276"/>
      <c r="H12" s="277"/>
      <c r="I12" s="277"/>
      <c r="J12" s="278"/>
    </row>
    <row r="13" spans="1:11" ht="15.75" x14ac:dyDescent="0.2">
      <c r="B13" s="279"/>
      <c r="C13" s="279"/>
      <c r="D13" s="279"/>
      <c r="E13" s="279"/>
      <c r="F13" s="279"/>
      <c r="G13" s="276"/>
      <c r="H13" s="280"/>
      <c r="I13" s="280"/>
      <c r="J13" s="281"/>
    </row>
    <row r="14" spans="1:11" ht="20.100000000000001" customHeight="1" x14ac:dyDescent="0.2">
      <c r="B14" s="282" t="s">
        <v>166</v>
      </c>
      <c r="C14" s="283" t="s">
        <v>198</v>
      </c>
      <c r="D14" s="283"/>
      <c r="E14" s="283"/>
      <c r="F14" s="283"/>
      <c r="G14" s="284"/>
      <c r="H14" s="283"/>
      <c r="I14" s="283"/>
      <c r="J14" s="275"/>
    </row>
    <row r="15" spans="1:11" ht="15.75" x14ac:dyDescent="0.2">
      <c r="B15" s="285"/>
      <c r="C15" s="285"/>
      <c r="D15" s="285"/>
      <c r="E15" s="285"/>
      <c r="F15" s="285"/>
      <c r="G15" s="276"/>
      <c r="H15" s="277"/>
      <c r="I15" s="277"/>
      <c r="J15" s="278"/>
    </row>
    <row r="16" spans="1:11" ht="15.75" x14ac:dyDescent="0.2">
      <c r="B16" s="286"/>
      <c r="C16" s="286"/>
      <c r="D16" s="286"/>
      <c r="E16" s="286"/>
      <c r="F16" s="286"/>
      <c r="G16" s="286"/>
      <c r="H16" s="286"/>
      <c r="I16" s="286"/>
      <c r="J16" s="286"/>
    </row>
    <row r="17" spans="2:10" ht="15.75" x14ac:dyDescent="0.2">
      <c r="B17" s="282" t="s">
        <v>174</v>
      </c>
      <c r="C17" s="283" t="s">
        <v>441</v>
      </c>
      <c r="D17" s="283"/>
      <c r="E17" s="283"/>
      <c r="F17" s="283"/>
      <c r="G17" s="284"/>
      <c r="H17" s="283"/>
      <c r="I17" s="283"/>
      <c r="J17" s="275"/>
    </row>
    <row r="18" spans="2:10" ht="15.75" x14ac:dyDescent="0.2">
      <c r="B18" s="287" t="s">
        <v>176</v>
      </c>
      <c r="C18" s="440" t="s">
        <v>442</v>
      </c>
      <c r="D18" s="440"/>
      <c r="E18" s="440"/>
      <c r="F18" s="440"/>
      <c r="G18" s="440"/>
      <c r="H18" s="288"/>
      <c r="I18" s="289"/>
      <c r="J18" s="290"/>
    </row>
    <row r="19" spans="2:10" ht="15.75" x14ac:dyDescent="0.2">
      <c r="B19" s="287" t="s">
        <v>178</v>
      </c>
      <c r="C19" s="440" t="s">
        <v>443</v>
      </c>
      <c r="D19" s="440"/>
      <c r="E19" s="440"/>
      <c r="F19" s="440"/>
      <c r="G19" s="440"/>
      <c r="H19" s="288"/>
      <c r="I19" s="289"/>
      <c r="J19" s="290"/>
    </row>
    <row r="20" spans="2:10" ht="15.75" x14ac:dyDescent="0.2">
      <c r="B20" s="287" t="s">
        <v>180</v>
      </c>
      <c r="C20" s="440" t="s">
        <v>444</v>
      </c>
      <c r="D20" s="440"/>
      <c r="E20" s="440"/>
      <c r="F20" s="440"/>
      <c r="G20" s="440"/>
      <c r="H20" s="288"/>
      <c r="I20" s="289"/>
      <c r="J20" s="290"/>
    </row>
    <row r="21" spans="2:10" ht="15.75" x14ac:dyDescent="0.2">
      <c r="B21" s="285"/>
      <c r="C21" s="285"/>
      <c r="D21" s="285"/>
      <c r="E21" s="285"/>
      <c r="F21" s="285"/>
      <c r="G21" s="276"/>
      <c r="H21" s="277"/>
      <c r="I21" s="277"/>
      <c r="J21" s="278"/>
    </row>
    <row r="22" spans="2:10" ht="15.75" x14ac:dyDescent="0.2">
      <c r="B22" s="286"/>
      <c r="C22" s="286"/>
      <c r="D22" s="286"/>
      <c r="E22" s="286"/>
      <c r="F22" s="286"/>
      <c r="G22" s="286"/>
      <c r="H22" s="286"/>
      <c r="I22" s="286"/>
      <c r="J22" s="286"/>
    </row>
    <row r="23" spans="2:10" ht="15.75" x14ac:dyDescent="0.2">
      <c r="B23" s="282" t="s">
        <v>445</v>
      </c>
      <c r="C23" s="283" t="s">
        <v>446</v>
      </c>
      <c r="D23" s="283"/>
      <c r="E23" s="283"/>
      <c r="F23" s="283"/>
      <c r="G23" s="284"/>
      <c r="H23" s="283"/>
      <c r="I23" s="283"/>
      <c r="J23" s="275"/>
    </row>
    <row r="24" spans="2:10" ht="15.75" x14ac:dyDescent="0.2">
      <c r="B24" s="285"/>
      <c r="C24" s="285"/>
      <c r="D24" s="285"/>
      <c r="E24" s="285"/>
      <c r="F24" s="285"/>
      <c r="G24" s="276"/>
      <c r="H24" s="277"/>
      <c r="I24" s="277"/>
      <c r="J24" s="278"/>
    </row>
    <row r="25" spans="2:10" ht="15.75" x14ac:dyDescent="0.2">
      <c r="B25" s="286"/>
      <c r="C25" s="286"/>
      <c r="D25" s="286"/>
      <c r="E25" s="286"/>
      <c r="F25" s="286"/>
      <c r="G25" s="286"/>
      <c r="H25" s="286"/>
      <c r="I25" s="286"/>
      <c r="J25" s="286"/>
    </row>
    <row r="26" spans="2:10" ht="15.75" x14ac:dyDescent="0.2">
      <c r="B26" s="282" t="s">
        <v>447</v>
      </c>
      <c r="C26" s="283" t="s">
        <v>175</v>
      </c>
      <c r="D26" s="283"/>
      <c r="E26" s="283"/>
      <c r="F26" s="283"/>
      <c r="G26" s="284"/>
      <c r="H26" s="283"/>
      <c r="I26" s="283"/>
      <c r="J26" s="275"/>
    </row>
    <row r="27" spans="2:10" ht="15.75" x14ac:dyDescent="0.2">
      <c r="B27" s="287" t="s">
        <v>448</v>
      </c>
      <c r="C27" s="440" t="s">
        <v>177</v>
      </c>
      <c r="D27" s="440"/>
      <c r="E27" s="440"/>
      <c r="F27" s="440"/>
      <c r="G27" s="440"/>
      <c r="H27" s="288"/>
      <c r="I27" s="289"/>
      <c r="J27" s="290"/>
    </row>
    <row r="28" spans="2:10" ht="15.75" x14ac:dyDescent="0.2">
      <c r="B28" s="287" t="s">
        <v>449</v>
      </c>
      <c r="C28" s="440" t="s">
        <v>179</v>
      </c>
      <c r="D28" s="440"/>
      <c r="E28" s="440"/>
      <c r="F28" s="440"/>
      <c r="G28" s="440"/>
      <c r="H28" s="288"/>
      <c r="I28" s="289"/>
      <c r="J28" s="290"/>
    </row>
    <row r="29" spans="2:10" ht="15.75" x14ac:dyDescent="0.2">
      <c r="B29" s="287" t="s">
        <v>450</v>
      </c>
      <c r="C29" s="440" t="s">
        <v>181</v>
      </c>
      <c r="D29" s="440"/>
      <c r="E29" s="440"/>
      <c r="F29" s="440"/>
      <c r="G29" s="440"/>
      <c r="H29" s="288"/>
      <c r="I29" s="289"/>
      <c r="J29" s="290"/>
    </row>
    <row r="30" spans="2:10" ht="15.75" x14ac:dyDescent="0.2">
      <c r="B30" s="287" t="s">
        <v>451</v>
      </c>
      <c r="C30" s="440" t="s">
        <v>452</v>
      </c>
      <c r="D30" s="440"/>
      <c r="E30" s="440"/>
      <c r="F30" s="440"/>
      <c r="G30" s="440"/>
      <c r="H30" s="288"/>
      <c r="I30" s="289"/>
      <c r="J30" s="290"/>
    </row>
    <row r="31" spans="2:10" x14ac:dyDescent="0.2">
      <c r="B31" s="291"/>
      <c r="C31" s="292"/>
      <c r="D31" s="293"/>
      <c r="E31" s="293"/>
      <c r="F31" s="293"/>
      <c r="G31" s="294"/>
      <c r="H31" s="295"/>
      <c r="I31" s="295"/>
      <c r="J31" s="296"/>
    </row>
    <row r="32" spans="2:10" x14ac:dyDescent="0.2">
      <c r="B32" s="297"/>
      <c r="C32" s="297"/>
      <c r="D32" s="297"/>
      <c r="E32" s="297"/>
      <c r="F32" s="297"/>
      <c r="H32" s="297"/>
      <c r="I32" s="298"/>
      <c r="J32" s="299"/>
    </row>
    <row r="33" spans="2:11" ht="18.75" x14ac:dyDescent="0.2">
      <c r="B33" s="300" t="s">
        <v>188</v>
      </c>
      <c r="C33" s="441" t="s">
        <v>453</v>
      </c>
      <c r="D33" s="442"/>
      <c r="E33" s="442"/>
      <c r="F33" s="442"/>
      <c r="G33" s="442"/>
      <c r="H33" s="442"/>
      <c r="I33" s="443"/>
      <c r="J33" s="301"/>
    </row>
    <row r="34" spans="2:11" x14ac:dyDescent="0.2">
      <c r="B34" s="297"/>
      <c r="C34" s="297"/>
      <c r="D34" s="297"/>
      <c r="E34" s="297"/>
      <c r="F34" s="297"/>
      <c r="H34" s="297"/>
      <c r="I34" s="298"/>
      <c r="J34" s="299"/>
    </row>
    <row r="35" spans="2:11" x14ac:dyDescent="0.2">
      <c r="B35" s="297"/>
      <c r="C35" s="297"/>
      <c r="D35" s="297"/>
      <c r="E35" s="297"/>
      <c r="F35" s="297"/>
      <c r="H35" s="297"/>
      <c r="I35" s="298"/>
      <c r="J35" s="299"/>
    </row>
    <row r="36" spans="2:11" x14ac:dyDescent="0.2">
      <c r="B36" s="297" t="s">
        <v>190</v>
      </c>
      <c r="C36" s="297"/>
      <c r="D36" s="297"/>
      <c r="E36" s="297"/>
      <c r="F36" s="297"/>
      <c r="H36" s="297"/>
      <c r="I36" s="298"/>
      <c r="J36" s="299"/>
    </row>
    <row r="37" spans="2:11" ht="15.75" x14ac:dyDescent="0.2">
      <c r="B37" s="302"/>
      <c r="C37" s="302"/>
      <c r="D37" s="302"/>
      <c r="E37" s="302"/>
      <c r="F37" s="302"/>
      <c r="G37" s="303"/>
      <c r="H37" s="302"/>
      <c r="I37" s="304"/>
      <c r="J37" s="305"/>
    </row>
    <row r="38" spans="2:11" ht="30" customHeight="1" x14ac:dyDescent="0.2">
      <c r="B38" s="434" t="s">
        <v>454</v>
      </c>
      <c r="C38" s="434"/>
      <c r="D38" s="434"/>
      <c r="E38" s="434"/>
      <c r="F38" s="434"/>
      <c r="G38" s="434"/>
      <c r="H38" s="434"/>
      <c r="I38" s="434"/>
      <c r="J38" s="434"/>
      <c r="K38" s="306"/>
    </row>
    <row r="39" spans="2:11" ht="15.75" x14ac:dyDescent="0.2">
      <c r="B39" s="302"/>
      <c r="C39" s="302"/>
      <c r="D39" s="302"/>
      <c r="E39" s="302"/>
      <c r="F39" s="302"/>
      <c r="G39" s="303"/>
      <c r="H39" s="302"/>
      <c r="I39" s="304"/>
      <c r="J39" s="305"/>
    </row>
    <row r="40" spans="2:11" ht="30" customHeight="1" x14ac:dyDescent="0.2">
      <c r="B40" s="434" t="s">
        <v>192</v>
      </c>
      <c r="C40" s="434"/>
      <c r="D40" s="434"/>
      <c r="E40" s="434"/>
      <c r="F40" s="434"/>
      <c r="G40" s="434"/>
      <c r="H40" s="434"/>
      <c r="I40" s="434"/>
      <c r="J40" s="434"/>
      <c r="K40" s="306"/>
    </row>
    <row r="41" spans="2:11" ht="15.75" x14ac:dyDescent="0.2">
      <c r="B41" s="302"/>
      <c r="C41" s="302"/>
      <c r="D41" s="302"/>
      <c r="E41" s="302"/>
      <c r="F41" s="302"/>
      <c r="G41" s="303"/>
      <c r="H41" s="302"/>
      <c r="I41" s="304"/>
      <c r="J41" s="305"/>
    </row>
    <row r="42" spans="2:11" ht="30" customHeight="1" x14ac:dyDescent="0.2">
      <c r="B42" s="434" t="s">
        <v>193</v>
      </c>
      <c r="C42" s="434"/>
      <c r="D42" s="434"/>
      <c r="E42" s="434"/>
      <c r="F42" s="434"/>
      <c r="G42" s="434"/>
      <c r="H42" s="434"/>
      <c r="I42" s="434"/>
      <c r="J42" s="434"/>
      <c r="K42" s="306"/>
    </row>
    <row r="43" spans="2:11" ht="15.75" x14ac:dyDescent="0.2">
      <c r="B43" s="302"/>
      <c r="C43" s="302"/>
      <c r="D43" s="302"/>
      <c r="E43" s="302"/>
      <c r="F43" s="302"/>
      <c r="G43" s="303"/>
      <c r="H43" s="302"/>
      <c r="I43" s="304"/>
      <c r="J43" s="305"/>
    </row>
    <row r="44" spans="2:11" ht="30" customHeight="1" x14ac:dyDescent="0.2">
      <c r="B44" s="434" t="s">
        <v>194</v>
      </c>
      <c r="C44" s="434"/>
      <c r="D44" s="434"/>
      <c r="E44" s="434"/>
      <c r="F44" s="434"/>
      <c r="G44" s="434"/>
      <c r="H44" s="434"/>
      <c r="I44" s="434"/>
      <c r="J44" s="434"/>
      <c r="K44" s="306"/>
    </row>
    <row r="45" spans="2:11" ht="15.75" x14ac:dyDescent="0.2">
      <c r="B45" s="302"/>
      <c r="C45" s="302"/>
      <c r="D45" s="302"/>
      <c r="E45" s="302"/>
      <c r="F45" s="302"/>
      <c r="G45" s="303"/>
      <c r="H45" s="302"/>
      <c r="I45" s="304"/>
      <c r="J45" s="305"/>
    </row>
    <row r="46" spans="2:11" ht="30" customHeight="1" x14ac:dyDescent="0.2">
      <c r="B46" s="434" t="s">
        <v>195</v>
      </c>
      <c r="C46" s="434"/>
      <c r="D46" s="434"/>
      <c r="E46" s="434"/>
      <c r="F46" s="434"/>
      <c r="G46" s="434"/>
      <c r="H46" s="434"/>
      <c r="I46" s="434"/>
      <c r="J46" s="434"/>
      <c r="K46" s="306"/>
    </row>
    <row r="47" spans="2:11" ht="15.75" x14ac:dyDescent="0.2">
      <c r="B47" s="302"/>
      <c r="C47" s="302"/>
      <c r="D47" s="302"/>
      <c r="E47" s="302"/>
      <c r="F47" s="302"/>
      <c r="G47" s="303"/>
      <c r="H47" s="302"/>
      <c r="I47" s="304"/>
      <c r="J47" s="305"/>
    </row>
    <row r="48" spans="2:11" ht="45" customHeight="1" x14ac:dyDescent="0.2">
      <c r="B48" s="434" t="s">
        <v>196</v>
      </c>
      <c r="C48" s="434"/>
      <c r="D48" s="434"/>
      <c r="E48" s="434"/>
      <c r="F48" s="434"/>
      <c r="G48" s="434"/>
      <c r="H48" s="434"/>
      <c r="I48" s="434"/>
      <c r="J48" s="434"/>
      <c r="K48" s="306"/>
    </row>
  </sheetData>
  <mergeCells count="23">
    <mergeCell ref="B7:J7"/>
    <mergeCell ref="C2:D2"/>
    <mergeCell ref="E2:J2"/>
    <mergeCell ref="C3:D4"/>
    <mergeCell ref="E3:J4"/>
    <mergeCell ref="C5:D5"/>
    <mergeCell ref="B38:J38"/>
    <mergeCell ref="C10:I10"/>
    <mergeCell ref="C11:G11"/>
    <mergeCell ref="B12:F12"/>
    <mergeCell ref="C18:G18"/>
    <mergeCell ref="C19:G19"/>
    <mergeCell ref="C20:G20"/>
    <mergeCell ref="C27:G27"/>
    <mergeCell ref="C28:G28"/>
    <mergeCell ref="C29:G29"/>
    <mergeCell ref="C30:G30"/>
    <mergeCell ref="C33:I33"/>
    <mergeCell ref="B40:J40"/>
    <mergeCell ref="B42:J42"/>
    <mergeCell ref="B44:J44"/>
    <mergeCell ref="B46:J46"/>
    <mergeCell ref="B48:J48"/>
  </mergeCells>
  <pageMargins left="0.7" right="0.7" top="0.75" bottom="0.75" header="0.3" footer="0.3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showOutlineSymbols="0" showWhiteSpace="0" view="pageBreakPreview" zoomScale="85" zoomScaleNormal="80" zoomScaleSheetLayoutView="85" workbookViewId="0">
      <selection activeCell="R15" sqref="R15"/>
    </sheetView>
  </sheetViews>
  <sheetFormatPr defaultRowHeight="14.25" x14ac:dyDescent="0.2"/>
  <cols>
    <col min="1" max="1" width="3.625" style="116" customWidth="1"/>
    <col min="2" max="2" width="12.625" bestFit="1" customWidth="1"/>
    <col min="3" max="3" width="61" customWidth="1"/>
    <col min="4" max="4" width="5" bestFit="1" customWidth="1"/>
    <col min="5" max="5" width="11.75" customWidth="1"/>
    <col min="6" max="6" width="21.625" customWidth="1"/>
    <col min="7" max="7" width="13.125" bestFit="1" customWidth="1"/>
    <col min="8" max="8" width="11.5" customWidth="1"/>
    <col min="9" max="9" width="11" customWidth="1"/>
    <col min="10" max="10" width="13" customWidth="1"/>
    <col min="11" max="11" width="3.625" customWidth="1"/>
    <col min="13" max="13" width="15.75" bestFit="1" customWidth="1"/>
  </cols>
  <sheetData>
    <row r="1" spans="1:14" ht="15" x14ac:dyDescent="0.2">
      <c r="A1" s="152"/>
      <c r="B1" s="113"/>
      <c r="C1" s="113"/>
      <c r="D1" s="113"/>
      <c r="E1" s="114"/>
      <c r="F1" s="113"/>
      <c r="G1" s="115"/>
      <c r="H1" s="113"/>
      <c r="I1" s="194"/>
      <c r="J1" s="152"/>
      <c r="K1" s="152"/>
      <c r="L1" s="152"/>
    </row>
    <row r="2" spans="1:14" x14ac:dyDescent="0.2">
      <c r="A2" s="152"/>
      <c r="B2" s="90"/>
      <c r="C2" s="411"/>
      <c r="D2" s="411"/>
      <c r="E2" s="444" t="s">
        <v>208</v>
      </c>
      <c r="F2" s="444"/>
      <c r="G2" s="444"/>
      <c r="H2" s="444"/>
      <c r="I2" s="444"/>
      <c r="J2" s="152"/>
      <c r="K2" s="152"/>
      <c r="L2" s="152"/>
    </row>
    <row r="3" spans="1:14" x14ac:dyDescent="0.2">
      <c r="A3" s="152"/>
      <c r="B3" s="90"/>
      <c r="C3" s="445"/>
      <c r="D3" s="445"/>
      <c r="E3" s="446" t="s">
        <v>439</v>
      </c>
      <c r="F3" s="446"/>
      <c r="G3" s="446"/>
      <c r="H3" s="446"/>
      <c r="I3" s="446"/>
      <c r="J3" s="152"/>
      <c r="K3" s="152"/>
      <c r="L3" s="152"/>
    </row>
    <row r="4" spans="1:14" ht="27.75" customHeight="1" x14ac:dyDescent="0.2">
      <c r="A4" s="152"/>
      <c r="B4" s="90"/>
      <c r="C4" s="445"/>
      <c r="D4" s="445"/>
      <c r="E4" s="446"/>
      <c r="F4" s="446"/>
      <c r="G4" s="446"/>
      <c r="H4" s="446"/>
      <c r="I4" s="446"/>
      <c r="J4" s="152"/>
      <c r="K4" s="152"/>
      <c r="L4" s="152"/>
    </row>
    <row r="5" spans="1:14" ht="15.75" x14ac:dyDescent="0.2">
      <c r="A5" s="152"/>
      <c r="B5" s="90"/>
      <c r="C5" s="447"/>
      <c r="D5" s="447"/>
      <c r="E5" s="93" t="s">
        <v>133</v>
      </c>
      <c r="F5" s="382" t="s">
        <v>542</v>
      </c>
      <c r="G5" s="94" t="s">
        <v>134</v>
      </c>
      <c r="H5" s="99">
        <v>43709</v>
      </c>
      <c r="I5" s="94" t="s">
        <v>146</v>
      </c>
      <c r="J5" s="152">
        <v>3</v>
      </c>
      <c r="K5" s="152"/>
      <c r="L5" s="152"/>
    </row>
    <row r="6" spans="1:14" x14ac:dyDescent="0.2">
      <c r="A6" s="152"/>
      <c r="B6" s="90"/>
      <c r="C6" s="91"/>
      <c r="D6" s="88"/>
      <c r="E6" s="86"/>
      <c r="F6" s="86"/>
      <c r="G6" s="92"/>
      <c r="H6" s="85"/>
      <c r="I6" s="33"/>
      <c r="J6" s="152"/>
      <c r="K6" s="152"/>
      <c r="L6" s="152"/>
    </row>
    <row r="7" spans="1:14" ht="21" x14ac:dyDescent="0.2">
      <c r="A7" s="152"/>
      <c r="B7" s="457" t="s">
        <v>545</v>
      </c>
      <c r="C7" s="457"/>
      <c r="D7" s="457"/>
      <c r="E7" s="457"/>
      <c r="F7" s="457"/>
      <c r="G7" s="457"/>
      <c r="H7" s="457"/>
      <c r="I7" s="457"/>
      <c r="J7" s="457"/>
      <c r="K7" s="196"/>
      <c r="L7" s="152"/>
    </row>
    <row r="8" spans="1:14" ht="21" x14ac:dyDescent="0.2">
      <c r="A8" s="152"/>
      <c r="B8" s="87"/>
      <c r="C8" s="87"/>
      <c r="D8" s="87"/>
      <c r="E8" s="87"/>
      <c r="F8" s="87"/>
      <c r="G8" s="87"/>
      <c r="H8" s="87"/>
      <c r="I8" s="195"/>
      <c r="J8" s="152"/>
      <c r="K8" s="152"/>
      <c r="L8" s="152"/>
    </row>
    <row r="9" spans="1:14" s="116" customFormat="1" ht="15" thickBot="1" x14ac:dyDescent="0.25">
      <c r="A9" s="152"/>
      <c r="B9" s="97" t="s">
        <v>148</v>
      </c>
      <c r="C9" s="97" t="s">
        <v>209</v>
      </c>
      <c r="D9" s="97" t="s">
        <v>210</v>
      </c>
      <c r="E9" s="98" t="s">
        <v>211</v>
      </c>
      <c r="F9" s="95" t="s">
        <v>212</v>
      </c>
      <c r="G9" s="95" t="s">
        <v>213</v>
      </c>
      <c r="H9" s="96" t="s">
        <v>150</v>
      </c>
      <c r="I9" s="461" t="s">
        <v>214</v>
      </c>
      <c r="J9" s="462"/>
      <c r="K9" s="152"/>
      <c r="L9" s="152"/>
    </row>
    <row r="10" spans="1:14" s="152" customFormat="1" ht="15" thickTop="1" x14ac:dyDescent="0.2">
      <c r="B10" s="197"/>
      <c r="C10" s="197"/>
      <c r="D10" s="197"/>
      <c r="E10" s="198"/>
      <c r="F10" s="199"/>
      <c r="G10" s="199"/>
      <c r="H10" s="200"/>
      <c r="I10" s="201"/>
      <c r="J10" s="201"/>
    </row>
    <row r="11" spans="1:14" s="116" customFormat="1" ht="15" x14ac:dyDescent="0.2">
      <c r="A11" s="152"/>
      <c r="B11" s="105" t="s">
        <v>244</v>
      </c>
      <c r="C11" s="104" t="s">
        <v>11</v>
      </c>
      <c r="D11" s="105"/>
      <c r="E11" s="104"/>
      <c r="F11" s="105"/>
      <c r="G11" s="101" t="e">
        <f>G12</f>
        <v>#REF!</v>
      </c>
      <c r="H11" s="100">
        <f>H12</f>
        <v>0.39332870571408735</v>
      </c>
      <c r="I11" s="458"/>
      <c r="J11" s="458"/>
      <c r="K11" s="152"/>
      <c r="L11" s="152"/>
    </row>
    <row r="12" spans="1:14" s="116" customFormat="1" ht="15" x14ac:dyDescent="0.2">
      <c r="A12" s="152"/>
      <c r="B12" s="204" t="s">
        <v>12</v>
      </c>
      <c r="C12" s="205" t="s">
        <v>13</v>
      </c>
      <c r="D12" s="205"/>
      <c r="E12" s="205"/>
      <c r="F12" s="205"/>
      <c r="G12" s="206" t="e">
        <f>SUM(G13:G17)</f>
        <v>#REF!</v>
      </c>
      <c r="H12" s="207">
        <f>SUM(H13:H16)</f>
        <v>0.39332870571408735</v>
      </c>
      <c r="I12" s="459"/>
      <c r="J12" s="459"/>
      <c r="K12" s="152"/>
      <c r="L12" s="152"/>
    </row>
    <row r="13" spans="1:14" s="116" customFormat="1" ht="30" x14ac:dyDescent="0.2">
      <c r="A13" s="152"/>
      <c r="B13" s="107" t="s">
        <v>200</v>
      </c>
      <c r="C13" s="106" t="s">
        <v>246</v>
      </c>
      <c r="D13" s="107" t="s">
        <v>17</v>
      </c>
      <c r="E13" s="102">
        <v>1</v>
      </c>
      <c r="F13" s="202">
        <f>'Orçamento Analítico'!J27</f>
        <v>1636</v>
      </c>
      <c r="G13" s="202">
        <f>TRUNC(E13*F13,2)</f>
        <v>1636</v>
      </c>
      <c r="H13" s="103">
        <f>G13/$I$36</f>
        <v>2.6409715417559233E-3</v>
      </c>
      <c r="I13" s="460" t="s">
        <v>215</v>
      </c>
      <c r="J13" s="460"/>
      <c r="K13" s="152"/>
      <c r="L13" s="152"/>
      <c r="M13" s="244"/>
    </row>
    <row r="14" spans="1:14" s="116" customFormat="1" ht="15" x14ac:dyDescent="0.2">
      <c r="A14" s="152"/>
      <c r="B14" s="107" t="s">
        <v>201</v>
      </c>
      <c r="C14" s="106" t="s">
        <v>19</v>
      </c>
      <c r="D14" s="107" t="s">
        <v>20</v>
      </c>
      <c r="E14" s="102">
        <v>365.2</v>
      </c>
      <c r="F14" s="202">
        <f>'Orçamento Analítico'!J42</f>
        <v>89.94</v>
      </c>
      <c r="G14" s="202">
        <f t="shared" ref="G14:G17" si="0">TRUNC(E14*F14,2)</f>
        <v>32846.080000000002</v>
      </c>
      <c r="H14" s="212">
        <f>G14/$I$36</f>
        <v>5.3022959986698287E-2</v>
      </c>
      <c r="I14" s="455" t="s">
        <v>216</v>
      </c>
      <c r="J14" s="455"/>
      <c r="K14" s="152"/>
      <c r="L14" s="152"/>
    </row>
    <row r="15" spans="1:14" s="116" customFormat="1" ht="15" x14ac:dyDescent="0.2">
      <c r="A15" s="152"/>
      <c r="B15" s="107" t="s">
        <v>202</v>
      </c>
      <c r="C15" s="106" t="s">
        <v>22</v>
      </c>
      <c r="D15" s="107" t="s">
        <v>20</v>
      </c>
      <c r="E15" s="102">
        <v>6</v>
      </c>
      <c r="F15" s="202">
        <f>'Orçamento Analítico'!J53</f>
        <v>247.53</v>
      </c>
      <c r="G15" s="202">
        <f t="shared" si="0"/>
        <v>1485.18</v>
      </c>
      <c r="H15" s="212">
        <f>G15/$I$36</f>
        <v>2.3975049598930699E-3</v>
      </c>
      <c r="I15" s="455" t="s">
        <v>217</v>
      </c>
      <c r="J15" s="455"/>
      <c r="K15" s="152"/>
      <c r="L15" s="152"/>
      <c r="M15" s="241"/>
      <c r="N15" s="242"/>
    </row>
    <row r="16" spans="1:14" s="116" customFormat="1" ht="15" x14ac:dyDescent="0.2">
      <c r="A16" s="152"/>
      <c r="B16" s="107" t="s">
        <v>203</v>
      </c>
      <c r="C16" s="106" t="s">
        <v>23</v>
      </c>
      <c r="D16" s="107" t="s">
        <v>17</v>
      </c>
      <c r="E16" s="102">
        <v>1</v>
      </c>
      <c r="F16" s="202">
        <f>'Orçamento Analítico'!J66</f>
        <v>207687.67999999999</v>
      </c>
      <c r="G16" s="202">
        <f t="shared" si="0"/>
        <v>207687.67999999999</v>
      </c>
      <c r="H16" s="212">
        <f>G16/$I$36</f>
        <v>0.33526726922574007</v>
      </c>
      <c r="I16" s="455" t="s">
        <v>247</v>
      </c>
      <c r="J16" s="455"/>
      <c r="K16" s="152"/>
      <c r="L16" s="152"/>
    </row>
    <row r="17" spans="1:13" s="254" customFormat="1" ht="15" x14ac:dyDescent="0.2">
      <c r="A17" s="152"/>
      <c r="B17" s="229" t="s">
        <v>433</v>
      </c>
      <c r="C17" s="257" t="e">
        <f>'Orçamento Analítico'!D68</f>
        <v>#REF!</v>
      </c>
      <c r="D17" s="256" t="s">
        <v>17</v>
      </c>
      <c r="E17" s="258">
        <v>1</v>
      </c>
      <c r="F17" s="259" t="e">
        <f>'Orçamento Analítico'!J71</f>
        <v>#REF!</v>
      </c>
      <c r="G17" s="202" t="e">
        <f t="shared" si="0"/>
        <v>#REF!</v>
      </c>
      <c r="H17" s="246" t="e">
        <f>G17/$I$36</f>
        <v>#REF!</v>
      </c>
      <c r="I17" s="455" t="s">
        <v>436</v>
      </c>
      <c r="J17" s="455"/>
      <c r="K17" s="152"/>
      <c r="L17" s="152"/>
    </row>
    <row r="18" spans="1:13" s="116" customFormat="1" ht="15" x14ac:dyDescent="0.2">
      <c r="A18" s="152"/>
      <c r="B18" s="105" t="s">
        <v>166</v>
      </c>
      <c r="C18" s="260" t="s">
        <v>25</v>
      </c>
      <c r="D18" s="260"/>
      <c r="E18" s="260"/>
      <c r="F18" s="260"/>
      <c r="G18" s="101">
        <f>SUM(G19:G26)</f>
        <v>375570.52</v>
      </c>
      <c r="H18" s="100">
        <f>SUM(H19:H26)</f>
        <v>0.60627815112620653</v>
      </c>
      <c r="I18" s="456"/>
      <c r="J18" s="456"/>
      <c r="K18" s="152"/>
      <c r="L18" s="152"/>
      <c r="M18" s="241"/>
    </row>
    <row r="19" spans="1:13" s="232" customFormat="1" ht="15" x14ac:dyDescent="0.2">
      <c r="A19" s="152"/>
      <c r="B19" s="229" t="s">
        <v>172</v>
      </c>
      <c r="C19" s="106" t="str">
        <f>'Orçamento Analítico'!D74</f>
        <v>RETIRADA DAS DEFENSAS ANTIGAS</v>
      </c>
      <c r="D19" s="229" t="s">
        <v>17</v>
      </c>
      <c r="E19" s="230">
        <v>12</v>
      </c>
      <c r="F19" s="202">
        <f>'Orçamento Analítico'!J74</f>
        <v>9337.5</v>
      </c>
      <c r="G19" s="202">
        <f t="shared" ref="G19:G28" si="1">TRUNC(E19*F19,2)</f>
        <v>112050</v>
      </c>
      <c r="H19" s="231">
        <f t="shared" ref="H19:H26" si="2">(G19/$I$36)</f>
        <v>0.18088072203774522</v>
      </c>
      <c r="I19" s="454" t="s">
        <v>437</v>
      </c>
      <c r="J19" s="454"/>
      <c r="K19" s="152"/>
      <c r="L19" s="152"/>
    </row>
    <row r="20" spans="1:13" s="116" customFormat="1" ht="15" x14ac:dyDescent="0.2">
      <c r="A20" s="152"/>
      <c r="B20" s="229" t="s">
        <v>410</v>
      </c>
      <c r="C20" s="106" t="s">
        <v>29</v>
      </c>
      <c r="D20" s="107" t="s">
        <v>20</v>
      </c>
      <c r="E20" s="102">
        <v>4.8</v>
      </c>
      <c r="F20" s="202">
        <f>'Orçamento Analítico'!J83</f>
        <v>6.36</v>
      </c>
      <c r="G20" s="202">
        <f t="shared" si="1"/>
        <v>30.52</v>
      </c>
      <c r="H20" s="103">
        <f t="shared" si="2"/>
        <v>4.9268002111485801E-5</v>
      </c>
      <c r="I20" s="454" t="s">
        <v>218</v>
      </c>
      <c r="J20" s="454"/>
      <c r="K20" s="152"/>
      <c r="L20" s="152"/>
    </row>
    <row r="21" spans="1:13" s="116" customFormat="1" ht="15" x14ac:dyDescent="0.2">
      <c r="A21" s="152"/>
      <c r="B21" s="229" t="s">
        <v>258</v>
      </c>
      <c r="C21" s="106" t="s">
        <v>27</v>
      </c>
      <c r="D21" s="107" t="s">
        <v>20</v>
      </c>
      <c r="E21" s="102">
        <v>71.599999999999994</v>
      </c>
      <c r="F21" s="202">
        <f>'Orçamento Analítico'!J92</f>
        <v>4.4400000000000004</v>
      </c>
      <c r="G21" s="202">
        <f t="shared" si="1"/>
        <v>317.89999999999998</v>
      </c>
      <c r="H21" s="212">
        <f t="shared" si="2"/>
        <v>5.1318145056491928E-4</v>
      </c>
      <c r="I21" s="451" t="s">
        <v>252</v>
      </c>
      <c r="J21" s="451"/>
      <c r="K21" s="152"/>
      <c r="L21" s="152"/>
      <c r="M21" s="244"/>
    </row>
    <row r="22" spans="1:13" s="222" customFormat="1" ht="30" x14ac:dyDescent="0.2">
      <c r="A22" s="152"/>
      <c r="B22" s="229" t="s">
        <v>259</v>
      </c>
      <c r="C22" s="106" t="s">
        <v>262</v>
      </c>
      <c r="D22" s="220" t="s">
        <v>20</v>
      </c>
      <c r="E22" s="221">
        <v>4.8</v>
      </c>
      <c r="F22" s="202">
        <f>'Orçamento Analítico'!J100</f>
        <v>255.2</v>
      </c>
      <c r="G22" s="202">
        <f t="shared" si="1"/>
        <v>1224.96</v>
      </c>
      <c r="H22" s="219">
        <f t="shared" si="2"/>
        <v>1.977435513318665E-3</v>
      </c>
      <c r="I22" s="451" t="s">
        <v>270</v>
      </c>
      <c r="J22" s="451"/>
      <c r="K22" s="152"/>
      <c r="L22" s="152"/>
      <c r="M22" s="215"/>
    </row>
    <row r="23" spans="1:13" s="222" customFormat="1" ht="30" x14ac:dyDescent="0.2">
      <c r="A23" s="152"/>
      <c r="B23" s="229" t="s">
        <v>260</v>
      </c>
      <c r="C23" s="106" t="s">
        <v>248</v>
      </c>
      <c r="D23" s="107" t="s">
        <v>20</v>
      </c>
      <c r="E23" s="102">
        <v>2.16</v>
      </c>
      <c r="F23" s="202">
        <f>'Orçamento Analítico'!J109</f>
        <v>12.46</v>
      </c>
      <c r="G23" s="202">
        <f t="shared" si="1"/>
        <v>26.91</v>
      </c>
      <c r="H23" s="212">
        <f t="shared" si="2"/>
        <v>4.3440430433161306E-5</v>
      </c>
      <c r="I23" s="451" t="s">
        <v>249</v>
      </c>
      <c r="J23" s="451"/>
      <c r="K23" s="152"/>
      <c r="L23" s="152"/>
    </row>
    <row r="24" spans="1:13" s="116" customFormat="1" ht="30" x14ac:dyDescent="0.2">
      <c r="A24" s="152"/>
      <c r="B24" s="229" t="s">
        <v>256</v>
      </c>
      <c r="C24" s="106" t="s">
        <v>32</v>
      </c>
      <c r="D24" s="107" t="s">
        <v>20</v>
      </c>
      <c r="E24" s="102">
        <v>4.8</v>
      </c>
      <c r="F24" s="202">
        <f>'Orçamento Analítico'!J122</f>
        <v>73.03</v>
      </c>
      <c r="G24" s="202">
        <f t="shared" si="1"/>
        <v>350.54</v>
      </c>
      <c r="H24" s="212">
        <f t="shared" si="2"/>
        <v>5.658717385373603E-4</v>
      </c>
      <c r="I24" s="451" t="s">
        <v>250</v>
      </c>
      <c r="J24" s="451"/>
      <c r="K24" s="152"/>
      <c r="L24" s="152"/>
    </row>
    <row r="25" spans="1:13" s="116" customFormat="1" ht="30" x14ac:dyDescent="0.2">
      <c r="A25" s="152"/>
      <c r="B25" s="229" t="s">
        <v>261</v>
      </c>
      <c r="C25" s="106" t="s">
        <v>220</v>
      </c>
      <c r="D25" s="107" t="s">
        <v>30</v>
      </c>
      <c r="E25" s="102">
        <v>0.27</v>
      </c>
      <c r="F25" s="202">
        <f>'Orçamento Analítico'!J134</f>
        <v>443.32</v>
      </c>
      <c r="G25" s="202">
        <f t="shared" si="1"/>
        <v>119.69</v>
      </c>
      <c r="H25" s="212">
        <f t="shared" si="2"/>
        <v>1.9321386542345138E-4</v>
      </c>
      <c r="I25" s="451" t="s">
        <v>251</v>
      </c>
      <c r="J25" s="451"/>
      <c r="K25" s="152"/>
      <c r="L25" s="152"/>
    </row>
    <row r="26" spans="1:13" s="116" customFormat="1" ht="15" x14ac:dyDescent="0.2">
      <c r="A26" s="152"/>
      <c r="B26" s="229" t="s">
        <v>414</v>
      </c>
      <c r="C26" s="106" t="str">
        <f>'Orçamento Analítico'!D137</f>
        <v>INSTALAÇÃO DAS NOVAS DEFENSAS</v>
      </c>
      <c r="D26" s="217" t="s">
        <v>17</v>
      </c>
      <c r="E26" s="102">
        <v>12</v>
      </c>
      <c r="F26" s="202">
        <f>'Orçamento Analítico'!J139</f>
        <v>21787.5</v>
      </c>
      <c r="G26" s="202">
        <f t="shared" si="1"/>
        <v>261450</v>
      </c>
      <c r="H26" s="212">
        <f t="shared" si="2"/>
        <v>0.42205501808807222</v>
      </c>
      <c r="I26" s="451" t="s">
        <v>438</v>
      </c>
      <c r="J26" s="451"/>
      <c r="K26" s="152"/>
      <c r="L26" s="152"/>
    </row>
    <row r="27" spans="1:13" s="116" customFormat="1" ht="15" x14ac:dyDescent="0.2">
      <c r="A27" s="152"/>
      <c r="B27" s="105" t="s">
        <v>245</v>
      </c>
      <c r="C27" s="104" t="s">
        <v>34</v>
      </c>
      <c r="D27" s="104"/>
      <c r="E27" s="104"/>
      <c r="F27" s="104"/>
      <c r="G27" s="101">
        <f>SUM(G28)</f>
        <v>17.04</v>
      </c>
      <c r="H27" s="100">
        <f>SUM(H28)</f>
        <v>2.7507429750318417E-5</v>
      </c>
      <c r="I27" s="453"/>
      <c r="J27" s="453"/>
      <c r="K27" s="152"/>
      <c r="L27" s="152"/>
      <c r="M27" s="216"/>
    </row>
    <row r="28" spans="1:13" s="116" customFormat="1" ht="15" x14ac:dyDescent="0.2">
      <c r="A28" s="152"/>
      <c r="B28" s="107" t="s">
        <v>207</v>
      </c>
      <c r="C28" s="112" t="s">
        <v>27</v>
      </c>
      <c r="D28" s="107" t="s">
        <v>20</v>
      </c>
      <c r="E28" s="245">
        <v>3.84</v>
      </c>
      <c r="F28" s="203">
        <f>'Orçamento Analítico'!J150</f>
        <v>4.4400000000000004</v>
      </c>
      <c r="G28" s="202">
        <f t="shared" si="1"/>
        <v>17.04</v>
      </c>
      <c r="H28" s="103">
        <f>G28/$I$36</f>
        <v>2.7507429750318417E-5</v>
      </c>
      <c r="I28" s="454" t="s">
        <v>252</v>
      </c>
      <c r="J28" s="454"/>
      <c r="K28" s="152"/>
      <c r="L28" s="152"/>
    </row>
    <row r="29" spans="1:13" s="152" customFormat="1" x14ac:dyDescent="0.2"/>
    <row r="30" spans="1:13" s="192" customFormat="1" ht="15" x14ac:dyDescent="0.2">
      <c r="A30" s="24"/>
      <c r="B30" s="448" t="s">
        <v>236</v>
      </c>
      <c r="C30" s="448"/>
      <c r="D30" s="448"/>
      <c r="E30" s="448"/>
      <c r="F30" s="448"/>
      <c r="G30" s="448"/>
      <c r="H30" s="448"/>
      <c r="I30" s="449">
        <v>572647.24</v>
      </c>
      <c r="J30" s="449"/>
      <c r="K30" s="24"/>
    </row>
    <row r="31" spans="1:13" s="192" customFormat="1" ht="15" x14ac:dyDescent="0.2">
      <c r="A31" s="24"/>
      <c r="B31" s="75"/>
      <c r="C31" s="75"/>
      <c r="D31" s="77"/>
      <c r="E31" s="180"/>
      <c r="F31" s="26"/>
      <c r="G31" s="41"/>
      <c r="H31" s="181"/>
      <c r="I31" s="76"/>
      <c r="J31" s="77"/>
      <c r="K31" s="24"/>
    </row>
    <row r="32" spans="1:13" s="192" customFormat="1" ht="15" x14ac:dyDescent="0.2">
      <c r="A32" s="24"/>
      <c r="B32" s="450" t="s">
        <v>417</v>
      </c>
      <c r="C32" s="450"/>
      <c r="D32" s="450"/>
      <c r="E32" s="450"/>
      <c r="F32" s="450"/>
      <c r="G32" s="450"/>
      <c r="H32" s="450"/>
      <c r="I32" s="452">
        <v>46821.760000000002</v>
      </c>
      <c r="J32" s="452"/>
      <c r="K32" s="24"/>
      <c r="M32" s="193"/>
    </row>
    <row r="33" spans="1:13" s="24" customFormat="1" ht="15" hidden="1" x14ac:dyDescent="0.2">
      <c r="B33" s="208"/>
      <c r="C33" s="208"/>
      <c r="D33" s="208"/>
      <c r="E33" s="208"/>
      <c r="F33" s="208"/>
      <c r="G33" s="208"/>
      <c r="H33" s="208"/>
      <c r="I33" s="209"/>
      <c r="J33" s="209"/>
    </row>
    <row r="34" spans="1:13" s="192" customFormat="1" ht="15" hidden="1" x14ac:dyDescent="0.2">
      <c r="A34" s="24"/>
      <c r="B34" s="450"/>
      <c r="C34" s="450"/>
      <c r="D34" s="450"/>
      <c r="E34" s="450"/>
      <c r="F34" s="450"/>
      <c r="G34" s="450"/>
      <c r="H34" s="450"/>
      <c r="I34" s="452"/>
      <c r="J34" s="452"/>
      <c r="K34" s="24"/>
      <c r="M34" s="193"/>
    </row>
    <row r="35" spans="1:13" s="192" customFormat="1" ht="15" x14ac:dyDescent="0.2">
      <c r="A35" s="24"/>
      <c r="B35" s="75"/>
      <c r="C35" s="75"/>
      <c r="D35" s="77"/>
      <c r="E35" s="180"/>
      <c r="F35" s="26"/>
      <c r="G35" s="41"/>
      <c r="H35" s="181"/>
      <c r="I35" s="76"/>
      <c r="J35" s="77"/>
      <c r="K35" s="24"/>
    </row>
    <row r="36" spans="1:13" s="192" customFormat="1" ht="18.75" x14ac:dyDescent="0.2">
      <c r="A36" s="24"/>
      <c r="B36" s="463" t="s">
        <v>237</v>
      </c>
      <c r="C36" s="463"/>
      <c r="D36" s="463"/>
      <c r="E36" s="463"/>
      <c r="F36" s="463"/>
      <c r="G36" s="463"/>
      <c r="H36" s="463"/>
      <c r="I36" s="464">
        <f>I30+I32+I34</f>
        <v>619469</v>
      </c>
      <c r="J36" s="465"/>
      <c r="K36" s="24"/>
    </row>
    <row r="37" spans="1:13" s="192" customFormat="1" ht="15" x14ac:dyDescent="0.2">
      <c r="A37" s="24"/>
      <c r="B37" s="75"/>
      <c r="C37" s="75"/>
      <c r="D37" s="75"/>
      <c r="E37" s="182"/>
      <c r="F37" s="75"/>
      <c r="G37" s="44"/>
      <c r="H37" s="75"/>
      <c r="I37" s="76"/>
      <c r="J37" s="77"/>
      <c r="K37" s="24"/>
    </row>
    <row r="38" spans="1:13" s="192" customFormat="1" ht="15.75" thickBot="1" x14ac:dyDescent="0.25">
      <c r="A38" s="24"/>
      <c r="B38" s="183"/>
      <c r="C38" s="184" t="s">
        <v>238</v>
      </c>
      <c r="D38" s="185"/>
      <c r="E38" s="185"/>
      <c r="F38" s="185"/>
      <c r="G38" s="185"/>
      <c r="H38" s="185"/>
      <c r="I38" s="468" t="s">
        <v>239</v>
      </c>
      <c r="J38" s="469"/>
      <c r="K38" s="24"/>
    </row>
    <row r="39" spans="1:13" s="192" customFormat="1" ht="15.75" thickTop="1" x14ac:dyDescent="0.2">
      <c r="A39" s="24"/>
      <c r="B39" s="75"/>
      <c r="C39" s="75"/>
      <c r="D39" s="77"/>
      <c r="E39" s="180"/>
      <c r="F39" s="26"/>
      <c r="G39" s="41"/>
      <c r="H39" s="181"/>
      <c r="I39" s="76"/>
      <c r="J39" s="77"/>
      <c r="K39" s="24"/>
    </row>
    <row r="40" spans="1:13" s="192" customFormat="1" ht="15" x14ac:dyDescent="0.2">
      <c r="A40" s="24"/>
      <c r="B40" s="178" t="s">
        <v>151</v>
      </c>
      <c r="C40" s="179" t="str">
        <f>C11</f>
        <v>SERVIÇOS PRELIMINARES</v>
      </c>
      <c r="D40" s="186"/>
      <c r="E40" s="186"/>
      <c r="F40" s="187"/>
      <c r="G40" s="187"/>
      <c r="H40" s="187"/>
      <c r="I40" s="467" t="e">
        <f>G11</f>
        <v>#REF!</v>
      </c>
      <c r="J40" s="467"/>
      <c r="K40" s="24"/>
      <c r="M40" s="193"/>
    </row>
    <row r="41" spans="1:13" s="192" customFormat="1" ht="15" x14ac:dyDescent="0.2">
      <c r="A41" s="24"/>
      <c r="B41" s="75"/>
      <c r="C41" s="75"/>
      <c r="D41" s="188"/>
      <c r="E41" s="188"/>
      <c r="F41" s="24"/>
      <c r="G41" s="44"/>
      <c r="H41" s="76"/>
      <c r="I41" s="76"/>
      <c r="J41" s="188"/>
      <c r="K41" s="24"/>
    </row>
    <row r="42" spans="1:13" s="192" customFormat="1" ht="15" x14ac:dyDescent="0.2">
      <c r="A42" s="24"/>
      <c r="B42" s="178" t="s">
        <v>166</v>
      </c>
      <c r="C42" s="179" t="str">
        <f>C18</f>
        <v>TROCA DAS DEFENSAS</v>
      </c>
      <c r="D42" s="186"/>
      <c r="E42" s="186"/>
      <c r="F42" s="187"/>
      <c r="G42" s="187"/>
      <c r="H42" s="187"/>
      <c r="I42" s="467">
        <f>G18</f>
        <v>375570.52</v>
      </c>
      <c r="J42" s="467"/>
      <c r="K42" s="24"/>
    </row>
    <row r="43" spans="1:13" s="192" customFormat="1" ht="15" x14ac:dyDescent="0.2">
      <c r="A43" s="24"/>
      <c r="B43" s="68"/>
      <c r="C43" s="189"/>
      <c r="D43" s="190"/>
      <c r="E43" s="190"/>
      <c r="F43" s="24"/>
      <c r="G43" s="24"/>
      <c r="H43" s="190"/>
      <c r="I43" s="190"/>
      <c r="J43" s="190"/>
      <c r="K43" s="24"/>
    </row>
    <row r="44" spans="1:13" s="192" customFormat="1" ht="15" x14ac:dyDescent="0.2">
      <c r="A44" s="24"/>
      <c r="B44" s="178" t="s">
        <v>174</v>
      </c>
      <c r="C44" s="179" t="str">
        <f>C27</f>
        <v>SERVIÇOS COMPLEMENTARES</v>
      </c>
      <c r="D44" s="186"/>
      <c r="E44" s="186"/>
      <c r="F44" s="187"/>
      <c r="G44" s="187"/>
      <c r="H44" s="187"/>
      <c r="I44" s="467">
        <f>G27</f>
        <v>17.04</v>
      </c>
      <c r="J44" s="467"/>
      <c r="K44" s="24"/>
    </row>
    <row r="45" spans="1:13" s="192" customFormat="1" ht="15" x14ac:dyDescent="0.2">
      <c r="A45" s="24"/>
      <c r="B45" s="68"/>
      <c r="C45" s="189"/>
      <c r="D45" s="190"/>
      <c r="E45" s="190"/>
      <c r="F45" s="24"/>
      <c r="G45" s="44"/>
      <c r="H45" s="190"/>
      <c r="I45" s="190"/>
      <c r="J45" s="190"/>
      <c r="K45" s="24"/>
    </row>
    <row r="46" spans="1:13" s="192" customFormat="1" ht="18.75" x14ac:dyDescent="0.2">
      <c r="A46" s="24"/>
      <c r="B46" s="463" t="s">
        <v>257</v>
      </c>
      <c r="C46" s="463"/>
      <c r="D46" s="463"/>
      <c r="E46" s="463"/>
      <c r="F46" s="463"/>
      <c r="G46" s="463"/>
      <c r="H46" s="463"/>
      <c r="I46" s="466" t="e">
        <f>TRUNC(SUM(I39:J45),2)</f>
        <v>#REF!</v>
      </c>
      <c r="J46" s="466"/>
      <c r="K46" s="24"/>
    </row>
    <row r="47" spans="1:13" s="192" customFormat="1" ht="15" x14ac:dyDescent="0.2">
      <c r="A47" s="24"/>
      <c r="B47" s="24"/>
      <c r="C47" s="24"/>
      <c r="D47" s="24"/>
      <c r="E47" s="177"/>
      <c r="F47" s="24"/>
      <c r="G47" s="44"/>
      <c r="H47" s="24"/>
      <c r="I47" s="25"/>
      <c r="J47" s="45"/>
      <c r="K47" s="24"/>
    </row>
    <row r="48" spans="1:13" s="192" customFormat="1" ht="15" x14ac:dyDescent="0.2">
      <c r="A48" s="24"/>
      <c r="B48" s="44" t="s">
        <v>240</v>
      </c>
      <c r="C48" s="24"/>
      <c r="D48" s="24"/>
      <c r="E48" s="177"/>
      <c r="F48" s="24"/>
      <c r="G48" s="191"/>
      <c r="H48" s="24"/>
      <c r="I48" s="25"/>
      <c r="J48" s="45"/>
      <c r="K48" s="24"/>
    </row>
    <row r="49" spans="1:11" s="192" customFormat="1" ht="15" x14ac:dyDescent="0.2">
      <c r="A49" s="24"/>
      <c r="B49" s="24" t="s">
        <v>241</v>
      </c>
      <c r="C49" s="24"/>
      <c r="D49" s="24"/>
      <c r="E49" s="177"/>
      <c r="F49" s="24"/>
      <c r="G49" s="44"/>
      <c r="H49" s="24"/>
      <c r="I49" s="25"/>
      <c r="J49" s="45"/>
      <c r="K49" s="24"/>
    </row>
    <row r="50" spans="1:11" s="192" customFormat="1" ht="15" x14ac:dyDescent="0.2">
      <c r="A50" s="24"/>
      <c r="B50" s="24" t="s">
        <v>242</v>
      </c>
      <c r="C50" s="24"/>
      <c r="D50" s="24"/>
      <c r="E50" s="177"/>
      <c r="F50" s="24"/>
      <c r="G50" s="44"/>
      <c r="H50" s="24"/>
      <c r="I50" s="25"/>
      <c r="J50" s="45"/>
      <c r="K50" s="24"/>
    </row>
    <row r="51" spans="1:11" s="192" customFormat="1" ht="15" x14ac:dyDescent="0.2">
      <c r="A51" s="24"/>
      <c r="B51" s="24" t="s">
        <v>243</v>
      </c>
      <c r="C51" s="24"/>
      <c r="D51" s="24"/>
      <c r="E51" s="177"/>
      <c r="F51" s="24"/>
      <c r="G51" s="44"/>
      <c r="H51" s="24"/>
      <c r="I51" s="25"/>
      <c r="J51" s="45"/>
      <c r="K51" s="24"/>
    </row>
    <row r="52" spans="1:11" s="152" customFormat="1" x14ac:dyDescent="0.2"/>
  </sheetData>
  <mergeCells count="39">
    <mergeCell ref="I34:J34"/>
    <mergeCell ref="B34:H34"/>
    <mergeCell ref="B36:H36"/>
    <mergeCell ref="I36:J36"/>
    <mergeCell ref="I46:J46"/>
    <mergeCell ref="I44:J44"/>
    <mergeCell ref="I38:J38"/>
    <mergeCell ref="I40:J40"/>
    <mergeCell ref="I42:J42"/>
    <mergeCell ref="B46:H46"/>
    <mergeCell ref="B7:J7"/>
    <mergeCell ref="I11:J11"/>
    <mergeCell ref="I12:J12"/>
    <mergeCell ref="I13:J13"/>
    <mergeCell ref="I14:J14"/>
    <mergeCell ref="I9:J9"/>
    <mergeCell ref="I15:J15"/>
    <mergeCell ref="I16:J16"/>
    <mergeCell ref="I18:J18"/>
    <mergeCell ref="I20:J20"/>
    <mergeCell ref="I21:J21"/>
    <mergeCell ref="I19:J19"/>
    <mergeCell ref="I17:J17"/>
    <mergeCell ref="B30:H30"/>
    <mergeCell ref="I30:J30"/>
    <mergeCell ref="B32:H32"/>
    <mergeCell ref="I22:J22"/>
    <mergeCell ref="I32:J32"/>
    <mergeCell ref="I26:J26"/>
    <mergeCell ref="I27:J27"/>
    <mergeCell ref="I28:J28"/>
    <mergeCell ref="I23:J23"/>
    <mergeCell ref="I24:J24"/>
    <mergeCell ref="I25:J25"/>
    <mergeCell ref="C2:D2"/>
    <mergeCell ref="E2:I2"/>
    <mergeCell ref="C3:D4"/>
    <mergeCell ref="E3:I4"/>
    <mergeCell ref="C5:D5"/>
  </mergeCells>
  <pageMargins left="0.7" right="0.7" top="0.75" bottom="0.75" header="0.3" footer="0.3"/>
  <pageSetup paperSize="9" scale="48" orientation="portrait" r:id="rId1"/>
  <headerFooter>
    <oddHeader>&amp;L &amp;CMinha Empresa
CNPJ:  &amp;R</oddHeader>
    <oddFooter>&amp;L &amp;C  -  -  / SP
(11) 3611-0833 / renata.yamamoto@falcaobauer.com.br &amp;R</oddFooter>
  </headerFooter>
  <rowBreaks count="1" manualBreakCount="1">
    <brk id="3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showOutlineSymbols="0" showWhiteSpace="0" view="pageBreakPreview" topLeftCell="A13" zoomScale="85" zoomScaleNormal="80" zoomScaleSheetLayoutView="85" workbookViewId="0">
      <selection activeCell="L43" sqref="L43"/>
    </sheetView>
  </sheetViews>
  <sheetFormatPr defaultRowHeight="14.25" x14ac:dyDescent="0.2"/>
  <cols>
    <col min="1" max="1" width="3.625" style="403" customWidth="1"/>
    <col min="2" max="2" width="12.625" style="403" bestFit="1" customWidth="1"/>
    <col min="3" max="3" width="61" style="403" customWidth="1"/>
    <col min="4" max="4" width="5" style="403" bestFit="1" customWidth="1"/>
    <col min="5" max="5" width="11.75" style="403" customWidth="1"/>
    <col min="6" max="6" width="21.625" style="403" customWidth="1"/>
    <col min="7" max="7" width="13.125" style="403" bestFit="1" customWidth="1"/>
    <col min="8" max="8" width="11.5" style="403" customWidth="1"/>
    <col min="9" max="9" width="11" style="403" customWidth="1"/>
    <col min="10" max="10" width="13" style="403" customWidth="1"/>
    <col min="11" max="11" width="3.625" style="403" customWidth="1"/>
    <col min="12" max="12" width="9" style="403"/>
    <col min="13" max="13" width="15.75" style="403" bestFit="1" customWidth="1"/>
    <col min="14" max="16384" width="9" style="403"/>
  </cols>
  <sheetData>
    <row r="1" spans="1:14" ht="15" x14ac:dyDescent="0.2">
      <c r="A1" s="152"/>
      <c r="B1" s="113"/>
      <c r="C1" s="113"/>
      <c r="D1" s="113"/>
      <c r="E1" s="114"/>
      <c r="F1" s="113"/>
      <c r="G1" s="115"/>
      <c r="H1" s="113"/>
      <c r="I1" s="194"/>
      <c r="J1" s="152"/>
      <c r="K1" s="152"/>
      <c r="L1" s="152"/>
    </row>
    <row r="2" spans="1:14" x14ac:dyDescent="0.2">
      <c r="A2" s="152"/>
      <c r="B2" s="90"/>
      <c r="C2" s="411"/>
      <c r="D2" s="411"/>
      <c r="E2" s="444" t="s">
        <v>208</v>
      </c>
      <c r="F2" s="444"/>
      <c r="G2" s="444"/>
      <c r="H2" s="444"/>
      <c r="I2" s="444"/>
      <c r="J2" s="152"/>
      <c r="K2" s="152"/>
      <c r="L2" s="152"/>
    </row>
    <row r="3" spans="1:14" x14ac:dyDescent="0.2">
      <c r="A3" s="152"/>
      <c r="B3" s="90"/>
      <c r="C3" s="445"/>
      <c r="D3" s="445"/>
      <c r="E3" s="446" t="s">
        <v>439</v>
      </c>
      <c r="F3" s="446"/>
      <c r="G3" s="446"/>
      <c r="H3" s="446"/>
      <c r="I3" s="446"/>
      <c r="J3" s="152"/>
      <c r="K3" s="152"/>
      <c r="L3" s="152"/>
    </row>
    <row r="4" spans="1:14" ht="27.75" customHeight="1" x14ac:dyDescent="0.2">
      <c r="A4" s="152"/>
      <c r="B4" s="90"/>
      <c r="C4" s="445"/>
      <c r="D4" s="445"/>
      <c r="E4" s="446"/>
      <c r="F4" s="446"/>
      <c r="G4" s="446"/>
      <c r="H4" s="446"/>
      <c r="I4" s="446"/>
      <c r="J4" s="152"/>
      <c r="K4" s="152"/>
      <c r="L4" s="152"/>
    </row>
    <row r="5" spans="1:14" ht="15.75" x14ac:dyDescent="0.2">
      <c r="A5" s="152"/>
      <c r="B5" s="90"/>
      <c r="C5" s="447"/>
      <c r="D5" s="447"/>
      <c r="E5" s="93"/>
      <c r="F5" s="382"/>
      <c r="G5" s="94"/>
      <c r="H5" s="99"/>
      <c r="I5" s="94"/>
      <c r="J5" s="152"/>
      <c r="K5" s="152"/>
      <c r="L5" s="152"/>
    </row>
    <row r="6" spans="1:14" x14ac:dyDescent="0.2">
      <c r="A6" s="152"/>
      <c r="B6" s="90"/>
      <c r="C6" s="91"/>
      <c r="D6" s="88"/>
      <c r="E6" s="86"/>
      <c r="F6" s="86"/>
      <c r="G6" s="92"/>
      <c r="H6" s="85"/>
      <c r="I6" s="33"/>
      <c r="J6" s="152"/>
      <c r="K6" s="152"/>
      <c r="L6" s="152"/>
    </row>
    <row r="7" spans="1:14" ht="21" x14ac:dyDescent="0.2">
      <c r="A7" s="152"/>
      <c r="B7" s="457" t="s">
        <v>546</v>
      </c>
      <c r="C7" s="457"/>
      <c r="D7" s="457"/>
      <c r="E7" s="457"/>
      <c r="F7" s="457"/>
      <c r="G7" s="457"/>
      <c r="H7" s="457"/>
      <c r="I7" s="457"/>
      <c r="J7" s="457"/>
      <c r="K7" s="196"/>
      <c r="L7" s="152"/>
    </row>
    <row r="8" spans="1:14" ht="21" x14ac:dyDescent="0.2">
      <c r="A8" s="152"/>
      <c r="B8" s="87"/>
      <c r="C8" s="87"/>
      <c r="D8" s="87"/>
      <c r="E8" s="87"/>
      <c r="F8" s="87"/>
      <c r="G8" s="87"/>
      <c r="H8" s="87"/>
      <c r="I8" s="195"/>
      <c r="J8" s="152"/>
      <c r="K8" s="152"/>
      <c r="L8" s="152"/>
    </row>
    <row r="9" spans="1:14" ht="15" thickBot="1" x14ac:dyDescent="0.25">
      <c r="A9" s="152"/>
      <c r="B9" s="97" t="s">
        <v>148</v>
      </c>
      <c r="C9" s="97" t="s">
        <v>209</v>
      </c>
      <c r="D9" s="97" t="s">
        <v>210</v>
      </c>
      <c r="E9" s="98" t="s">
        <v>211</v>
      </c>
      <c r="F9" s="95" t="s">
        <v>212</v>
      </c>
      <c r="G9" s="95" t="s">
        <v>213</v>
      </c>
      <c r="H9" s="96" t="s">
        <v>150</v>
      </c>
      <c r="I9" s="461" t="s">
        <v>214</v>
      </c>
      <c r="J9" s="462"/>
      <c r="K9" s="152"/>
      <c r="L9" s="152"/>
    </row>
    <row r="10" spans="1:14" s="152" customFormat="1" ht="15" thickTop="1" x14ac:dyDescent="0.2">
      <c r="B10" s="197"/>
      <c r="C10" s="197"/>
      <c r="D10" s="197"/>
      <c r="E10" s="198"/>
      <c r="F10" s="199"/>
      <c r="G10" s="199"/>
      <c r="H10" s="200"/>
      <c r="I10" s="201"/>
      <c r="J10" s="201"/>
    </row>
    <row r="11" spans="1:14" ht="15" x14ac:dyDescent="0.2">
      <c r="A11" s="152"/>
      <c r="B11" s="387" t="s">
        <v>244</v>
      </c>
      <c r="C11" s="391" t="s">
        <v>11</v>
      </c>
      <c r="D11" s="387"/>
      <c r="E11" s="391"/>
      <c r="F11" s="387"/>
      <c r="G11" s="101"/>
      <c r="H11" s="100"/>
      <c r="I11" s="458"/>
      <c r="J11" s="458"/>
      <c r="K11" s="152"/>
      <c r="L11" s="152"/>
    </row>
    <row r="12" spans="1:14" ht="15" x14ac:dyDescent="0.2">
      <c r="A12" s="152"/>
      <c r="B12" s="388" t="s">
        <v>12</v>
      </c>
      <c r="C12" s="205" t="s">
        <v>13</v>
      </c>
      <c r="D12" s="205"/>
      <c r="E12" s="205"/>
      <c r="F12" s="205"/>
      <c r="G12" s="206"/>
      <c r="H12" s="207"/>
      <c r="I12" s="459"/>
      <c r="J12" s="459"/>
      <c r="K12" s="152"/>
      <c r="L12" s="152"/>
    </row>
    <row r="13" spans="1:14" ht="30" x14ac:dyDescent="0.2">
      <c r="A13" s="152"/>
      <c r="B13" s="229" t="s">
        <v>200</v>
      </c>
      <c r="C13" s="106" t="s">
        <v>246</v>
      </c>
      <c r="D13" s="229" t="s">
        <v>17</v>
      </c>
      <c r="E13" s="390">
        <v>1</v>
      </c>
      <c r="F13" s="202"/>
      <c r="G13" s="202"/>
      <c r="H13" s="389"/>
      <c r="I13" s="460"/>
      <c r="J13" s="460"/>
      <c r="K13" s="152"/>
      <c r="L13" s="152"/>
      <c r="M13" s="244"/>
    </row>
    <row r="14" spans="1:14" ht="15" x14ac:dyDescent="0.2">
      <c r="A14" s="152"/>
      <c r="B14" s="229" t="s">
        <v>201</v>
      </c>
      <c r="C14" s="106" t="s">
        <v>19</v>
      </c>
      <c r="D14" s="229" t="s">
        <v>20</v>
      </c>
      <c r="E14" s="390">
        <v>365.2</v>
      </c>
      <c r="F14" s="202"/>
      <c r="G14" s="202"/>
      <c r="H14" s="389"/>
      <c r="I14" s="455"/>
      <c r="J14" s="455"/>
      <c r="K14" s="152"/>
      <c r="L14" s="152"/>
    </row>
    <row r="15" spans="1:14" ht="15" x14ac:dyDescent="0.2">
      <c r="A15" s="152"/>
      <c r="B15" s="229" t="s">
        <v>202</v>
      </c>
      <c r="C15" s="106" t="s">
        <v>22</v>
      </c>
      <c r="D15" s="229" t="s">
        <v>20</v>
      </c>
      <c r="E15" s="390">
        <v>6</v>
      </c>
      <c r="F15" s="202"/>
      <c r="G15" s="202"/>
      <c r="H15" s="389"/>
      <c r="I15" s="455"/>
      <c r="J15" s="455"/>
      <c r="K15" s="152"/>
      <c r="L15" s="152"/>
      <c r="M15" s="241"/>
      <c r="N15" s="242"/>
    </row>
    <row r="16" spans="1:14" ht="15" x14ac:dyDescent="0.2">
      <c r="A16" s="152"/>
      <c r="B16" s="229" t="s">
        <v>203</v>
      </c>
      <c r="C16" s="106" t="s">
        <v>23</v>
      </c>
      <c r="D16" s="229" t="s">
        <v>17</v>
      </c>
      <c r="E16" s="390">
        <v>1</v>
      </c>
      <c r="F16" s="202"/>
      <c r="G16" s="202"/>
      <c r="H16" s="389"/>
      <c r="I16" s="455"/>
      <c r="J16" s="455"/>
      <c r="K16" s="152"/>
      <c r="L16" s="152"/>
    </row>
    <row r="17" spans="1:13" ht="15" x14ac:dyDescent="0.2">
      <c r="A17" s="152"/>
      <c r="B17" s="229" t="s">
        <v>433</v>
      </c>
      <c r="C17" s="257" t="s">
        <v>432</v>
      </c>
      <c r="D17" s="256" t="s">
        <v>17</v>
      </c>
      <c r="E17" s="258">
        <v>1</v>
      </c>
      <c r="F17" s="259"/>
      <c r="G17" s="202"/>
      <c r="H17" s="389"/>
      <c r="I17" s="455"/>
      <c r="J17" s="455"/>
      <c r="K17" s="152"/>
      <c r="L17" s="152"/>
    </row>
    <row r="18" spans="1:13" ht="15" x14ac:dyDescent="0.2">
      <c r="A18" s="152"/>
      <c r="B18" s="387" t="s">
        <v>166</v>
      </c>
      <c r="C18" s="260" t="s">
        <v>25</v>
      </c>
      <c r="D18" s="260"/>
      <c r="E18" s="260"/>
      <c r="F18" s="260"/>
      <c r="G18" s="101"/>
      <c r="H18" s="100"/>
      <c r="I18" s="456"/>
      <c r="J18" s="456"/>
      <c r="K18" s="152"/>
      <c r="L18" s="152"/>
      <c r="M18" s="241"/>
    </row>
    <row r="19" spans="1:13" ht="15" x14ac:dyDescent="0.2">
      <c r="A19" s="152"/>
      <c r="B19" s="229" t="s">
        <v>172</v>
      </c>
      <c r="C19" s="106" t="s">
        <v>415</v>
      </c>
      <c r="D19" s="229" t="s">
        <v>17</v>
      </c>
      <c r="E19" s="390">
        <v>12</v>
      </c>
      <c r="F19" s="202"/>
      <c r="G19" s="202"/>
      <c r="H19" s="389"/>
      <c r="I19" s="454"/>
      <c r="J19" s="454"/>
      <c r="K19" s="152"/>
      <c r="L19" s="152"/>
    </row>
    <row r="20" spans="1:13" ht="15" x14ac:dyDescent="0.2">
      <c r="A20" s="152"/>
      <c r="B20" s="229" t="s">
        <v>410</v>
      </c>
      <c r="C20" s="106" t="s">
        <v>29</v>
      </c>
      <c r="D20" s="229" t="s">
        <v>20</v>
      </c>
      <c r="E20" s="390">
        <v>4.8</v>
      </c>
      <c r="F20" s="202"/>
      <c r="G20" s="202"/>
      <c r="H20" s="389"/>
      <c r="I20" s="454"/>
      <c r="J20" s="454"/>
      <c r="K20" s="152"/>
      <c r="L20" s="152"/>
    </row>
    <row r="21" spans="1:13" ht="15" x14ac:dyDescent="0.2">
      <c r="A21" s="152"/>
      <c r="B21" s="229" t="s">
        <v>258</v>
      </c>
      <c r="C21" s="106" t="s">
        <v>27</v>
      </c>
      <c r="D21" s="229" t="s">
        <v>20</v>
      </c>
      <c r="E21" s="390">
        <v>71.599999999999994</v>
      </c>
      <c r="F21" s="202"/>
      <c r="G21" s="202"/>
      <c r="H21" s="389"/>
      <c r="I21" s="451"/>
      <c r="J21" s="451"/>
      <c r="K21" s="152"/>
      <c r="L21" s="152"/>
      <c r="M21" s="244"/>
    </row>
    <row r="22" spans="1:13" ht="30" x14ac:dyDescent="0.2">
      <c r="A22" s="152"/>
      <c r="B22" s="229" t="s">
        <v>259</v>
      </c>
      <c r="C22" s="106" t="s">
        <v>262</v>
      </c>
      <c r="D22" s="229" t="s">
        <v>20</v>
      </c>
      <c r="E22" s="390">
        <v>4.8</v>
      </c>
      <c r="F22" s="202"/>
      <c r="G22" s="202"/>
      <c r="H22" s="389"/>
      <c r="I22" s="451"/>
      <c r="J22" s="451"/>
      <c r="K22" s="152"/>
      <c r="L22" s="152"/>
      <c r="M22" s="215"/>
    </row>
    <row r="23" spans="1:13" ht="30" x14ac:dyDescent="0.2">
      <c r="A23" s="152"/>
      <c r="B23" s="229" t="s">
        <v>260</v>
      </c>
      <c r="C23" s="106" t="s">
        <v>248</v>
      </c>
      <c r="D23" s="229" t="s">
        <v>20</v>
      </c>
      <c r="E23" s="390">
        <v>2.16</v>
      </c>
      <c r="F23" s="202"/>
      <c r="G23" s="202"/>
      <c r="H23" s="389"/>
      <c r="I23" s="451"/>
      <c r="J23" s="451"/>
      <c r="K23" s="152"/>
      <c r="L23" s="152"/>
    </row>
    <row r="24" spans="1:13" ht="30" x14ac:dyDescent="0.2">
      <c r="A24" s="152"/>
      <c r="B24" s="229" t="s">
        <v>256</v>
      </c>
      <c r="C24" s="106" t="s">
        <v>32</v>
      </c>
      <c r="D24" s="229" t="s">
        <v>20</v>
      </c>
      <c r="E24" s="390">
        <v>4.8</v>
      </c>
      <c r="F24" s="202"/>
      <c r="G24" s="202"/>
      <c r="H24" s="389"/>
      <c r="I24" s="451"/>
      <c r="J24" s="451"/>
      <c r="K24" s="152"/>
      <c r="L24" s="152"/>
    </row>
    <row r="25" spans="1:13" ht="30" x14ac:dyDescent="0.2">
      <c r="A25" s="152"/>
      <c r="B25" s="229" t="s">
        <v>261</v>
      </c>
      <c r="C25" s="106" t="s">
        <v>220</v>
      </c>
      <c r="D25" s="229" t="s">
        <v>30</v>
      </c>
      <c r="E25" s="390">
        <v>0.27</v>
      </c>
      <c r="F25" s="202"/>
      <c r="G25" s="202"/>
      <c r="H25" s="389"/>
      <c r="I25" s="451"/>
      <c r="J25" s="451"/>
      <c r="K25" s="152"/>
      <c r="L25" s="152"/>
    </row>
    <row r="26" spans="1:13" ht="15" x14ac:dyDescent="0.2">
      <c r="A26" s="152"/>
      <c r="B26" s="229" t="s">
        <v>414</v>
      </c>
      <c r="C26" s="106" t="s">
        <v>416</v>
      </c>
      <c r="D26" s="229" t="s">
        <v>17</v>
      </c>
      <c r="E26" s="390">
        <v>12</v>
      </c>
      <c r="F26" s="202"/>
      <c r="G26" s="202"/>
      <c r="H26" s="389"/>
      <c r="I26" s="451"/>
      <c r="J26" s="451"/>
      <c r="K26" s="152"/>
      <c r="L26" s="152"/>
    </row>
    <row r="27" spans="1:13" ht="15" x14ac:dyDescent="0.2">
      <c r="A27" s="152"/>
      <c r="B27" s="387" t="s">
        <v>245</v>
      </c>
      <c r="C27" s="391" t="s">
        <v>34</v>
      </c>
      <c r="D27" s="391"/>
      <c r="E27" s="391"/>
      <c r="F27" s="391"/>
      <c r="G27" s="101"/>
      <c r="H27" s="100"/>
      <c r="I27" s="453"/>
      <c r="J27" s="453"/>
      <c r="K27" s="152"/>
      <c r="L27" s="152"/>
      <c r="M27" s="216"/>
    </row>
    <row r="28" spans="1:13" ht="15" x14ac:dyDescent="0.2">
      <c r="A28" s="152"/>
      <c r="B28" s="229" t="s">
        <v>207</v>
      </c>
      <c r="C28" s="112" t="s">
        <v>27</v>
      </c>
      <c r="D28" s="229" t="s">
        <v>20</v>
      </c>
      <c r="E28" s="390">
        <v>3.84</v>
      </c>
      <c r="F28" s="203"/>
      <c r="G28" s="202"/>
      <c r="H28" s="389"/>
      <c r="I28" s="454"/>
      <c r="J28" s="454"/>
      <c r="K28" s="152"/>
      <c r="L28" s="152"/>
    </row>
    <row r="29" spans="1:13" s="152" customFormat="1" x14ac:dyDescent="0.2"/>
    <row r="30" spans="1:13" s="192" customFormat="1" ht="15" x14ac:dyDescent="0.2">
      <c r="A30" s="24"/>
      <c r="B30" s="448" t="s">
        <v>236</v>
      </c>
      <c r="C30" s="448"/>
      <c r="D30" s="448"/>
      <c r="E30" s="448"/>
      <c r="F30" s="448"/>
      <c r="G30" s="448"/>
      <c r="H30" s="448"/>
      <c r="I30" s="449"/>
      <c r="J30" s="449"/>
      <c r="K30" s="24"/>
    </row>
    <row r="31" spans="1:13" s="192" customFormat="1" ht="15" x14ac:dyDescent="0.2">
      <c r="A31" s="24"/>
      <c r="B31" s="75"/>
      <c r="C31" s="75"/>
      <c r="D31" s="77"/>
      <c r="E31" s="180"/>
      <c r="F31" s="26"/>
      <c r="G31" s="41"/>
      <c r="H31" s="181"/>
      <c r="I31" s="76"/>
      <c r="J31" s="77"/>
      <c r="K31" s="24"/>
    </row>
    <row r="32" spans="1:13" s="192" customFormat="1" ht="15" x14ac:dyDescent="0.2">
      <c r="A32" s="24"/>
      <c r="B32" s="450" t="s">
        <v>417</v>
      </c>
      <c r="C32" s="450"/>
      <c r="D32" s="450"/>
      <c r="E32" s="450"/>
      <c r="F32" s="450"/>
      <c r="G32" s="450"/>
      <c r="H32" s="450"/>
      <c r="I32" s="452"/>
      <c r="J32" s="452"/>
      <c r="K32" s="24"/>
      <c r="M32" s="193"/>
    </row>
    <row r="33" spans="1:13" s="24" customFormat="1" ht="15" hidden="1" x14ac:dyDescent="0.2">
      <c r="B33" s="208"/>
      <c r="C33" s="208"/>
      <c r="D33" s="208"/>
      <c r="E33" s="208"/>
      <c r="F33" s="208"/>
      <c r="G33" s="208"/>
      <c r="H33" s="208"/>
      <c r="I33" s="209"/>
      <c r="J33" s="209"/>
    </row>
    <row r="34" spans="1:13" s="192" customFormat="1" ht="15" hidden="1" x14ac:dyDescent="0.2">
      <c r="A34" s="24"/>
      <c r="B34" s="450"/>
      <c r="C34" s="450"/>
      <c r="D34" s="450"/>
      <c r="E34" s="450"/>
      <c r="F34" s="450"/>
      <c r="G34" s="450"/>
      <c r="H34" s="450"/>
      <c r="I34" s="452"/>
      <c r="J34" s="452"/>
      <c r="K34" s="24"/>
      <c r="M34" s="193"/>
    </row>
    <row r="35" spans="1:13" s="192" customFormat="1" ht="15" x14ac:dyDescent="0.2">
      <c r="A35" s="24"/>
      <c r="B35" s="75"/>
      <c r="C35" s="75"/>
      <c r="D35" s="77"/>
      <c r="E35" s="180"/>
      <c r="F35" s="26"/>
      <c r="G35" s="41"/>
      <c r="H35" s="181"/>
      <c r="I35" s="76"/>
      <c r="J35" s="77"/>
      <c r="K35" s="24"/>
    </row>
    <row r="36" spans="1:13" s="192" customFormat="1" ht="18.75" x14ac:dyDescent="0.2">
      <c r="A36" s="24"/>
      <c r="B36" s="463" t="s">
        <v>237</v>
      </c>
      <c r="C36" s="463"/>
      <c r="D36" s="463"/>
      <c r="E36" s="463"/>
      <c r="F36" s="463"/>
      <c r="G36" s="463"/>
      <c r="H36" s="463"/>
      <c r="I36" s="464"/>
      <c r="J36" s="465"/>
      <c r="K36" s="24"/>
    </row>
    <row r="37" spans="1:13" s="192" customFormat="1" ht="15" x14ac:dyDescent="0.2">
      <c r="A37" s="24"/>
      <c r="B37" s="75"/>
      <c r="C37" s="75"/>
      <c r="D37" s="75"/>
      <c r="E37" s="182"/>
      <c r="F37" s="75"/>
      <c r="G37" s="44"/>
      <c r="H37" s="75"/>
      <c r="I37" s="76"/>
      <c r="J37" s="77"/>
      <c r="K37" s="24"/>
    </row>
    <row r="38" spans="1:13" s="192" customFormat="1" ht="15.75" thickBot="1" x14ac:dyDescent="0.25">
      <c r="A38" s="24"/>
      <c r="B38" s="183"/>
      <c r="C38" s="184" t="s">
        <v>238</v>
      </c>
      <c r="D38" s="185"/>
      <c r="E38" s="185"/>
      <c r="F38" s="185"/>
      <c r="G38" s="185"/>
      <c r="H38" s="185"/>
      <c r="I38" s="468" t="s">
        <v>239</v>
      </c>
      <c r="J38" s="469"/>
      <c r="K38" s="24"/>
    </row>
    <row r="39" spans="1:13" s="192" customFormat="1" ht="15.75" thickTop="1" x14ac:dyDescent="0.2">
      <c r="A39" s="24"/>
      <c r="B39" s="75"/>
      <c r="C39" s="75"/>
      <c r="D39" s="77"/>
      <c r="E39" s="180"/>
      <c r="F39" s="26"/>
      <c r="G39" s="41"/>
      <c r="H39" s="181"/>
      <c r="I39" s="76"/>
      <c r="J39" s="77"/>
      <c r="K39" s="24"/>
    </row>
    <row r="40" spans="1:13" s="192" customFormat="1" ht="15" x14ac:dyDescent="0.2">
      <c r="A40" s="24"/>
      <c r="B40" s="178" t="s">
        <v>151</v>
      </c>
      <c r="C40" s="179" t="s">
        <v>11</v>
      </c>
      <c r="D40" s="186"/>
      <c r="E40" s="186"/>
      <c r="F40" s="187"/>
      <c r="G40" s="187"/>
      <c r="H40" s="187"/>
      <c r="I40" s="467"/>
      <c r="J40" s="467"/>
      <c r="K40" s="24"/>
      <c r="M40" s="193"/>
    </row>
    <row r="41" spans="1:13" s="192" customFormat="1" ht="15" x14ac:dyDescent="0.2">
      <c r="A41" s="24"/>
      <c r="B41" s="75"/>
      <c r="C41" s="75"/>
      <c r="D41" s="188"/>
      <c r="E41" s="188"/>
      <c r="F41" s="24"/>
      <c r="G41" s="44"/>
      <c r="H41" s="76"/>
      <c r="I41" s="76"/>
      <c r="J41" s="188"/>
      <c r="K41" s="24"/>
    </row>
    <row r="42" spans="1:13" s="192" customFormat="1" ht="15" x14ac:dyDescent="0.2">
      <c r="A42" s="24"/>
      <c r="B42" s="178" t="s">
        <v>166</v>
      </c>
      <c r="C42" s="179" t="s">
        <v>25</v>
      </c>
      <c r="D42" s="186"/>
      <c r="E42" s="186"/>
      <c r="F42" s="187"/>
      <c r="G42" s="187"/>
      <c r="H42" s="187"/>
      <c r="I42" s="467"/>
      <c r="J42" s="467"/>
      <c r="K42" s="24"/>
    </row>
    <row r="43" spans="1:13" s="192" customFormat="1" ht="15" x14ac:dyDescent="0.2">
      <c r="A43" s="24"/>
      <c r="B43" s="68"/>
      <c r="C43" s="189"/>
      <c r="D43" s="190"/>
      <c r="E43" s="190"/>
      <c r="F43" s="24"/>
      <c r="G43" s="24"/>
      <c r="H43" s="190"/>
      <c r="I43" s="190"/>
      <c r="J43" s="190"/>
      <c r="K43" s="24"/>
    </row>
    <row r="44" spans="1:13" s="192" customFormat="1" ht="15" x14ac:dyDescent="0.2">
      <c r="A44" s="24"/>
      <c r="B44" s="178" t="s">
        <v>174</v>
      </c>
      <c r="C44" s="179" t="s">
        <v>34</v>
      </c>
      <c r="D44" s="186"/>
      <c r="E44" s="186"/>
      <c r="F44" s="187"/>
      <c r="G44" s="187"/>
      <c r="H44" s="187"/>
      <c r="I44" s="467"/>
      <c r="J44" s="467"/>
      <c r="K44" s="24"/>
    </row>
    <row r="45" spans="1:13" s="192" customFormat="1" ht="15" x14ac:dyDescent="0.2">
      <c r="A45" s="24"/>
      <c r="B45" s="68"/>
      <c r="C45" s="189"/>
      <c r="D45" s="190"/>
      <c r="E45" s="190"/>
      <c r="F45" s="24"/>
      <c r="G45" s="44"/>
      <c r="H45" s="190"/>
      <c r="I45" s="190"/>
      <c r="J45" s="190"/>
      <c r="K45" s="24"/>
    </row>
    <row r="46" spans="1:13" s="192" customFormat="1" ht="18.75" x14ac:dyDescent="0.2">
      <c r="A46" s="24"/>
      <c r="B46" s="463" t="s">
        <v>257</v>
      </c>
      <c r="C46" s="463"/>
      <c r="D46" s="463"/>
      <c r="E46" s="463"/>
      <c r="F46" s="463"/>
      <c r="G46" s="463"/>
      <c r="H46" s="463"/>
      <c r="I46" s="466"/>
      <c r="J46" s="466"/>
      <c r="K46" s="24"/>
    </row>
    <row r="47" spans="1:13" s="192" customFormat="1" ht="15" x14ac:dyDescent="0.2">
      <c r="A47" s="24"/>
      <c r="B47" s="24"/>
      <c r="C47" s="24"/>
      <c r="D47" s="24"/>
      <c r="E47" s="177"/>
      <c r="F47" s="24"/>
      <c r="G47" s="44"/>
      <c r="H47" s="24"/>
      <c r="I47" s="25"/>
      <c r="J47" s="45"/>
      <c r="K47" s="24"/>
    </row>
    <row r="48" spans="1:13" s="192" customFormat="1" ht="15" x14ac:dyDescent="0.2">
      <c r="A48" s="24"/>
      <c r="B48" s="44" t="s">
        <v>240</v>
      </c>
      <c r="C48" s="24"/>
      <c r="D48" s="24"/>
      <c r="E48" s="177"/>
      <c r="F48" s="24"/>
      <c r="G48" s="191"/>
      <c r="H48" s="24"/>
      <c r="I48" s="25"/>
      <c r="J48" s="45"/>
      <c r="K48" s="24"/>
    </row>
    <row r="49" spans="1:11" s="192" customFormat="1" ht="15" x14ac:dyDescent="0.2">
      <c r="A49" s="24"/>
      <c r="B49" s="24" t="s">
        <v>241</v>
      </c>
      <c r="C49" s="24"/>
      <c r="D49" s="24"/>
      <c r="E49" s="177"/>
      <c r="F49" s="24"/>
      <c r="G49" s="44"/>
      <c r="H49" s="24"/>
      <c r="I49" s="25"/>
      <c r="J49" s="45"/>
      <c r="K49" s="24"/>
    </row>
    <row r="50" spans="1:11" s="192" customFormat="1" ht="15" x14ac:dyDescent="0.2">
      <c r="A50" s="24"/>
      <c r="B50" s="24" t="s">
        <v>242</v>
      </c>
      <c r="C50" s="24"/>
      <c r="D50" s="24"/>
      <c r="E50" s="177"/>
      <c r="F50" s="24"/>
      <c r="G50" s="44"/>
      <c r="H50" s="24"/>
      <c r="I50" s="25"/>
      <c r="J50" s="45"/>
      <c r="K50" s="24"/>
    </row>
    <row r="51" spans="1:11" s="192" customFormat="1" ht="15" x14ac:dyDescent="0.2">
      <c r="A51" s="24"/>
      <c r="B51" s="24" t="s">
        <v>243</v>
      </c>
      <c r="C51" s="24"/>
      <c r="D51" s="24"/>
      <c r="E51" s="177"/>
      <c r="F51" s="24"/>
      <c r="G51" s="44"/>
      <c r="H51" s="24"/>
      <c r="I51" s="25"/>
      <c r="J51" s="45"/>
      <c r="K51" s="24"/>
    </row>
    <row r="52" spans="1:11" s="152" customFormat="1" x14ac:dyDescent="0.2"/>
  </sheetData>
  <mergeCells count="39">
    <mergeCell ref="B46:H46"/>
    <mergeCell ref="I46:J46"/>
    <mergeCell ref="B36:H36"/>
    <mergeCell ref="I36:J36"/>
    <mergeCell ref="I38:J38"/>
    <mergeCell ref="I40:J40"/>
    <mergeCell ref="I42:J42"/>
    <mergeCell ref="I44:J44"/>
    <mergeCell ref="B34:H34"/>
    <mergeCell ref="I34:J34"/>
    <mergeCell ref="I22:J22"/>
    <mergeCell ref="I23:J23"/>
    <mergeCell ref="I24:J24"/>
    <mergeCell ref="I25:J25"/>
    <mergeCell ref="I26:J26"/>
    <mergeCell ref="I27:J27"/>
    <mergeCell ref="I28:J28"/>
    <mergeCell ref="B30:H30"/>
    <mergeCell ref="I30:J30"/>
    <mergeCell ref="B32:H32"/>
    <mergeCell ref="I32:J32"/>
    <mergeCell ref="I21:J21"/>
    <mergeCell ref="I9:J9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B7:J7"/>
    <mergeCell ref="C2:D2"/>
    <mergeCell ref="E2:I2"/>
    <mergeCell ref="C3:D4"/>
    <mergeCell ref="E3:I4"/>
    <mergeCell ref="C5:D5"/>
  </mergeCells>
  <pageMargins left="0.7" right="0.7" top="0.75" bottom="0.75" header="0.3" footer="0.3"/>
  <pageSetup paperSize="9" scale="48" orientation="portrait" r:id="rId1"/>
  <headerFooter>
    <oddHeader>&amp;L &amp;CMinha Empresa
CNPJ:  &amp;R</oddHeader>
    <oddFooter>&amp;L &amp;C  -  -  / SP
(11) 3611-0833 / renata.yamamoto@falcaobauer.com.br &amp;R</oddFooter>
  </headerFooter>
  <rowBreaks count="1" manualBreakCount="1">
    <brk id="3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15"/>
  <sheetViews>
    <sheetView tabSelected="1" showOutlineSymbols="0" showWhiteSpace="0" view="pageBreakPreview" zoomScale="80" zoomScaleNormal="100" zoomScaleSheetLayoutView="80" workbookViewId="0">
      <selection activeCell="L508" sqref="L508"/>
    </sheetView>
  </sheetViews>
  <sheetFormatPr defaultRowHeight="14.25" x14ac:dyDescent="0.2"/>
  <cols>
    <col min="1" max="1" width="10" style="111" bestFit="1" customWidth="1"/>
    <col min="2" max="2" width="12" style="111" bestFit="1" customWidth="1"/>
    <col min="3" max="3" width="10" style="111" bestFit="1" customWidth="1"/>
    <col min="4" max="4" width="49.5" style="111" customWidth="1"/>
    <col min="5" max="5" width="15" style="111" bestFit="1" customWidth="1"/>
    <col min="6" max="6" width="21.75" style="111" customWidth="1"/>
    <col min="7" max="8" width="12" style="111" bestFit="1" customWidth="1"/>
    <col min="9" max="9" width="14.375" style="111" customWidth="1"/>
    <col min="10" max="10" width="14" style="111" bestFit="1" customWidth="1"/>
    <col min="11" max="11" width="15.5" style="111" customWidth="1"/>
    <col min="12" max="12" width="11.625" style="111" bestFit="1" customWidth="1"/>
    <col min="13" max="13" width="16.75" style="111" customWidth="1"/>
    <col min="14" max="14" width="10.75" style="111" bestFit="1" customWidth="1"/>
    <col min="15" max="16384" width="9" style="111"/>
  </cols>
  <sheetData>
    <row r="1" spans="1:26" s="116" customFormat="1" ht="22.5" customHeight="1" x14ac:dyDescent="0.2">
      <c r="A1" s="24"/>
      <c r="B1" s="24"/>
      <c r="C1" s="24"/>
      <c r="D1" s="24"/>
      <c r="E1" s="24"/>
      <c r="F1" s="24"/>
      <c r="G1" s="44"/>
      <c r="H1" s="24"/>
      <c r="I1" s="25"/>
      <c r="J1" s="45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s="116" customFormat="1" ht="9.9499999999999993" customHeight="1" x14ac:dyDescent="0.2">
      <c r="A2" s="26"/>
      <c r="B2" s="90"/>
      <c r="C2" s="411"/>
      <c r="D2" s="411"/>
      <c r="E2" s="412" t="s">
        <v>208</v>
      </c>
      <c r="F2" s="412"/>
      <c r="G2" s="412"/>
      <c r="H2" s="412"/>
      <c r="I2" s="412"/>
      <c r="J2" s="412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s="116" customFormat="1" ht="15" customHeight="1" x14ac:dyDescent="0.2">
      <c r="A3" s="26"/>
      <c r="B3" s="90"/>
      <c r="C3" s="413"/>
      <c r="D3" s="413"/>
      <c r="E3" s="432" t="str">
        <f>'Orçamento Sintético'!E3:I4</f>
        <v xml:space="preserve"> SUBSTITUIÇÃO DE DEFENSAS MARÍTIMAS (LOTE 2), DO BERÇO 100 NO PORTO DO ITAQUI EM SÃO LUÍS – MA</v>
      </c>
      <c r="F3" s="432"/>
      <c r="G3" s="432"/>
      <c r="H3" s="432"/>
      <c r="I3" s="432"/>
      <c r="J3" s="432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s="116" customFormat="1" ht="31.5" customHeight="1" x14ac:dyDescent="0.2">
      <c r="A4" s="26"/>
      <c r="B4" s="90"/>
      <c r="C4" s="413"/>
      <c r="D4" s="413"/>
      <c r="E4" s="432"/>
      <c r="F4" s="432"/>
      <c r="G4" s="432"/>
      <c r="H4" s="432"/>
      <c r="I4" s="432"/>
      <c r="J4" s="432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s="116" customFormat="1" ht="15" customHeight="1" x14ac:dyDescent="0.2">
      <c r="A5" s="26"/>
      <c r="B5" s="90"/>
      <c r="C5" s="415"/>
      <c r="D5" s="415"/>
      <c r="E5" s="46" t="s">
        <v>133</v>
      </c>
      <c r="F5" s="383" t="str">
        <f>'Orçamento Sintético'!F5</f>
        <v>2019.16-PO-GER-1200-002-R00</v>
      </c>
      <c r="G5" s="47" t="s">
        <v>134</v>
      </c>
      <c r="H5" s="99">
        <f>'Orçamento Sintético'!H5</f>
        <v>43709</v>
      </c>
      <c r="I5" s="47" t="s">
        <v>146</v>
      </c>
      <c r="J5" s="48">
        <f>'Orçamento Sintético'!J5</f>
        <v>3</v>
      </c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" customHeight="1" x14ac:dyDescent="0.2">
      <c r="A6" s="110"/>
      <c r="B6" s="110"/>
      <c r="C6" s="485"/>
      <c r="D6" s="485"/>
      <c r="E6" s="485" t="s">
        <v>0</v>
      </c>
      <c r="F6" s="485"/>
      <c r="G6" s="485" t="s">
        <v>1</v>
      </c>
      <c r="H6" s="485"/>
      <c r="I6" s="485"/>
      <c r="J6" s="485"/>
    </row>
    <row r="7" spans="1:26" ht="15" customHeight="1" x14ac:dyDescent="0.2">
      <c r="A7" s="110"/>
      <c r="B7" s="110"/>
      <c r="C7" s="175"/>
      <c r="D7" s="176" t="s">
        <v>234</v>
      </c>
      <c r="E7" s="125">
        <f>'BDI-serviços'!J28</f>
        <v>0.23535496426352442</v>
      </c>
      <c r="F7" s="152"/>
      <c r="G7" s="501" t="s">
        <v>2</v>
      </c>
      <c r="H7" s="501"/>
      <c r="I7" s="501"/>
      <c r="J7" s="501"/>
    </row>
    <row r="8" spans="1:26" x14ac:dyDescent="0.2">
      <c r="A8" s="109"/>
      <c r="B8" s="109"/>
      <c r="C8" s="175"/>
      <c r="D8" s="176" t="s">
        <v>233</v>
      </c>
      <c r="E8" s="125" t="e">
        <f>#REF!</f>
        <v>#REF!</v>
      </c>
      <c r="F8" s="152"/>
      <c r="G8" s="501"/>
      <c r="H8" s="501"/>
      <c r="I8" s="501"/>
      <c r="J8" s="501"/>
    </row>
    <row r="9" spans="1:26" s="116" customFormat="1" ht="21" x14ac:dyDescent="0.2">
      <c r="A9" s="486" t="s">
        <v>39</v>
      </c>
      <c r="B9" s="486"/>
      <c r="C9" s="486"/>
      <c r="D9" s="486"/>
      <c r="E9" s="486"/>
      <c r="F9" s="486"/>
      <c r="G9" s="486"/>
      <c r="H9" s="486"/>
      <c r="I9" s="486"/>
      <c r="J9" s="486"/>
      <c r="K9" s="3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x14ac:dyDescent="0.2">
      <c r="A10" s="1" t="s">
        <v>10</v>
      </c>
      <c r="B10" s="1"/>
      <c r="C10" s="1"/>
      <c r="D10" s="1" t="s">
        <v>11</v>
      </c>
      <c r="E10" s="1"/>
      <c r="F10" s="487"/>
      <c r="G10" s="487"/>
      <c r="H10" s="2"/>
      <c r="I10" s="1"/>
      <c r="J10" s="121" t="e">
        <f>J11</f>
        <v>#REF!</v>
      </c>
    </row>
    <row r="11" spans="1:26" x14ac:dyDescent="0.2">
      <c r="A11" s="1" t="s">
        <v>12</v>
      </c>
      <c r="B11" s="1"/>
      <c r="C11" s="1"/>
      <c r="D11" s="1" t="s">
        <v>13</v>
      </c>
      <c r="E11" s="1"/>
      <c r="F11" s="487"/>
      <c r="G11" s="487"/>
      <c r="H11" s="2"/>
      <c r="I11" s="1"/>
      <c r="J11" s="121" t="e">
        <f>J28+J43+J54+J66+J71</f>
        <v>#REF!</v>
      </c>
    </row>
    <row r="12" spans="1:26" ht="18" customHeight="1" x14ac:dyDescent="0.2">
      <c r="A12" s="4" t="s">
        <v>200</v>
      </c>
      <c r="B12" s="3" t="s">
        <v>3</v>
      </c>
      <c r="C12" s="4" t="s">
        <v>4</v>
      </c>
      <c r="D12" s="4" t="s">
        <v>5</v>
      </c>
      <c r="E12" s="472" t="s">
        <v>40</v>
      </c>
      <c r="F12" s="472"/>
      <c r="G12" s="5" t="s">
        <v>6</v>
      </c>
      <c r="H12" s="3" t="s">
        <v>7</v>
      </c>
      <c r="I12" s="3" t="s">
        <v>8</v>
      </c>
      <c r="J12" s="3" t="s">
        <v>9</v>
      </c>
    </row>
    <row r="13" spans="1:26" ht="38.25" x14ac:dyDescent="0.2">
      <c r="A13" s="250" t="s">
        <v>41</v>
      </c>
      <c r="B13" s="238" t="s">
        <v>14</v>
      </c>
      <c r="C13" s="250" t="s">
        <v>15</v>
      </c>
      <c r="D13" s="250" t="s">
        <v>16</v>
      </c>
      <c r="E13" s="477" t="s">
        <v>42</v>
      </c>
      <c r="F13" s="477"/>
      <c r="G13" s="237" t="s">
        <v>17</v>
      </c>
      <c r="H13" s="6">
        <v>1</v>
      </c>
      <c r="I13" s="7">
        <v>1324.27</v>
      </c>
      <c r="J13" s="7">
        <v>1324.27</v>
      </c>
      <c r="K13" s="255"/>
    </row>
    <row r="14" spans="1:26" ht="24" customHeight="1" x14ac:dyDescent="0.2">
      <c r="A14" s="251" t="s">
        <v>43</v>
      </c>
      <c r="B14" s="8" t="s">
        <v>44</v>
      </c>
      <c r="C14" s="251" t="s">
        <v>15</v>
      </c>
      <c r="D14" s="251" t="s">
        <v>45</v>
      </c>
      <c r="E14" s="476" t="s">
        <v>46</v>
      </c>
      <c r="F14" s="476"/>
      <c r="G14" s="9" t="s">
        <v>47</v>
      </c>
      <c r="H14" s="10">
        <v>24</v>
      </c>
      <c r="I14" s="11">
        <v>17.559999999999999</v>
      </c>
      <c r="J14" s="11">
        <v>421.44</v>
      </c>
    </row>
    <row r="15" spans="1:26" ht="24" customHeight="1" x14ac:dyDescent="0.2">
      <c r="A15" s="251" t="s">
        <v>43</v>
      </c>
      <c r="B15" s="8" t="s">
        <v>48</v>
      </c>
      <c r="C15" s="251" t="s">
        <v>15</v>
      </c>
      <c r="D15" s="251" t="s">
        <v>49</v>
      </c>
      <c r="E15" s="476" t="s">
        <v>46</v>
      </c>
      <c r="F15" s="476"/>
      <c r="G15" s="9" t="s">
        <v>47</v>
      </c>
      <c r="H15" s="10">
        <v>24</v>
      </c>
      <c r="I15" s="11">
        <v>12.89</v>
      </c>
      <c r="J15" s="11">
        <v>309.36</v>
      </c>
      <c r="N15" s="261"/>
    </row>
    <row r="16" spans="1:26" ht="24" customHeight="1" x14ac:dyDescent="0.2">
      <c r="A16" s="247" t="s">
        <v>50</v>
      </c>
      <c r="B16" s="12" t="s">
        <v>51</v>
      </c>
      <c r="C16" s="247" t="s">
        <v>15</v>
      </c>
      <c r="D16" s="247" t="s">
        <v>52</v>
      </c>
      <c r="E16" s="470" t="s">
        <v>53</v>
      </c>
      <c r="F16" s="470"/>
      <c r="G16" s="13" t="s">
        <v>17</v>
      </c>
      <c r="H16" s="14">
        <v>1</v>
      </c>
      <c r="I16" s="15">
        <v>1.17</v>
      </c>
      <c r="J16" s="15">
        <v>1.17</v>
      </c>
      <c r="N16" s="261"/>
    </row>
    <row r="17" spans="1:14" ht="38.25" x14ac:dyDescent="0.2">
      <c r="A17" s="247" t="s">
        <v>50</v>
      </c>
      <c r="B17" s="12" t="s">
        <v>54</v>
      </c>
      <c r="C17" s="247" t="s">
        <v>15</v>
      </c>
      <c r="D17" s="247" t="s">
        <v>55</v>
      </c>
      <c r="E17" s="470" t="s">
        <v>53</v>
      </c>
      <c r="F17" s="470"/>
      <c r="G17" s="13" t="s">
        <v>56</v>
      </c>
      <c r="H17" s="14">
        <v>20</v>
      </c>
      <c r="I17" s="15">
        <v>8.26</v>
      </c>
      <c r="J17" s="15">
        <v>165.2</v>
      </c>
      <c r="N17" s="261"/>
    </row>
    <row r="18" spans="1:14" ht="25.5" x14ac:dyDescent="0.2">
      <c r="A18" s="247" t="s">
        <v>50</v>
      </c>
      <c r="B18" s="12" t="s">
        <v>57</v>
      </c>
      <c r="C18" s="247" t="s">
        <v>15</v>
      </c>
      <c r="D18" s="247" t="s">
        <v>58</v>
      </c>
      <c r="E18" s="470" t="s">
        <v>53</v>
      </c>
      <c r="F18" s="470"/>
      <c r="G18" s="13" t="s">
        <v>17</v>
      </c>
      <c r="H18" s="14">
        <v>2</v>
      </c>
      <c r="I18" s="15">
        <v>3.77</v>
      </c>
      <c r="J18" s="15">
        <v>7.54</v>
      </c>
      <c r="N18" s="261"/>
    </row>
    <row r="19" spans="1:14" ht="24" customHeight="1" x14ac:dyDescent="0.2">
      <c r="A19" s="247" t="s">
        <v>50</v>
      </c>
      <c r="B19" s="12" t="s">
        <v>59</v>
      </c>
      <c r="C19" s="247" t="s">
        <v>15</v>
      </c>
      <c r="D19" s="247" t="s">
        <v>60</v>
      </c>
      <c r="E19" s="470" t="s">
        <v>53</v>
      </c>
      <c r="F19" s="470"/>
      <c r="G19" s="13" t="s">
        <v>56</v>
      </c>
      <c r="H19" s="14">
        <v>12</v>
      </c>
      <c r="I19" s="15">
        <v>2.09</v>
      </c>
      <c r="J19" s="15">
        <v>25.08</v>
      </c>
      <c r="N19" s="261"/>
    </row>
    <row r="20" spans="1:14" ht="24" customHeight="1" x14ac:dyDescent="0.2">
      <c r="A20" s="247" t="s">
        <v>50</v>
      </c>
      <c r="B20" s="12" t="s">
        <v>61</v>
      </c>
      <c r="C20" s="247" t="s">
        <v>15</v>
      </c>
      <c r="D20" s="247" t="s">
        <v>62</v>
      </c>
      <c r="E20" s="470" t="s">
        <v>53</v>
      </c>
      <c r="F20" s="470"/>
      <c r="G20" s="13" t="s">
        <v>56</v>
      </c>
      <c r="H20" s="14">
        <v>1</v>
      </c>
      <c r="I20" s="15">
        <v>21.71</v>
      </c>
      <c r="J20" s="15">
        <v>21.71</v>
      </c>
      <c r="N20" s="21"/>
    </row>
    <row r="21" spans="1:14" ht="36" customHeight="1" x14ac:dyDescent="0.2">
      <c r="A21" s="247" t="s">
        <v>50</v>
      </c>
      <c r="B21" s="12" t="s">
        <v>63</v>
      </c>
      <c r="C21" s="247" t="s">
        <v>15</v>
      </c>
      <c r="D21" s="247" t="s">
        <v>64</v>
      </c>
      <c r="E21" s="470" t="s">
        <v>53</v>
      </c>
      <c r="F21" s="470"/>
      <c r="G21" s="13" t="s">
        <v>17</v>
      </c>
      <c r="H21" s="14">
        <v>3</v>
      </c>
      <c r="I21" s="15">
        <v>4.16</v>
      </c>
      <c r="J21" s="15">
        <v>12.48</v>
      </c>
    </row>
    <row r="22" spans="1:14" ht="24" customHeight="1" x14ac:dyDescent="0.2">
      <c r="A22" s="247" t="s">
        <v>50</v>
      </c>
      <c r="B22" s="12" t="s">
        <v>65</v>
      </c>
      <c r="C22" s="247" t="s">
        <v>15</v>
      </c>
      <c r="D22" s="247" t="s">
        <v>66</v>
      </c>
      <c r="E22" s="470" t="s">
        <v>53</v>
      </c>
      <c r="F22" s="470"/>
      <c r="G22" s="13" t="s">
        <v>17</v>
      </c>
      <c r="H22" s="14">
        <v>4</v>
      </c>
      <c r="I22" s="15">
        <v>19.3</v>
      </c>
      <c r="J22" s="15">
        <v>77.2</v>
      </c>
    </row>
    <row r="23" spans="1:14" ht="36" customHeight="1" x14ac:dyDescent="0.2">
      <c r="A23" s="247" t="s">
        <v>50</v>
      </c>
      <c r="B23" s="12" t="s">
        <v>67</v>
      </c>
      <c r="C23" s="247" t="s">
        <v>15</v>
      </c>
      <c r="D23" s="247" t="s">
        <v>68</v>
      </c>
      <c r="E23" s="470" t="s">
        <v>53</v>
      </c>
      <c r="F23" s="470"/>
      <c r="G23" s="13" t="s">
        <v>56</v>
      </c>
      <c r="H23" s="14">
        <v>2</v>
      </c>
      <c r="I23" s="15">
        <v>51.27</v>
      </c>
      <c r="J23" s="15">
        <v>102.54</v>
      </c>
    </row>
    <row r="24" spans="1:14" ht="25.5" x14ac:dyDescent="0.2">
      <c r="A24" s="247" t="s">
        <v>50</v>
      </c>
      <c r="B24" s="12" t="s">
        <v>69</v>
      </c>
      <c r="C24" s="247" t="s">
        <v>15</v>
      </c>
      <c r="D24" s="247" t="s">
        <v>70</v>
      </c>
      <c r="E24" s="470" t="s">
        <v>53</v>
      </c>
      <c r="F24" s="470"/>
      <c r="G24" s="13" t="s">
        <v>56</v>
      </c>
      <c r="H24" s="14">
        <v>6</v>
      </c>
      <c r="I24" s="15">
        <v>24.08</v>
      </c>
      <c r="J24" s="15">
        <v>144.47999999999999</v>
      </c>
    </row>
    <row r="25" spans="1:14" ht="24" customHeight="1" x14ac:dyDescent="0.2">
      <c r="A25" s="247" t="s">
        <v>50</v>
      </c>
      <c r="B25" s="12" t="s">
        <v>71</v>
      </c>
      <c r="C25" s="247" t="s">
        <v>15</v>
      </c>
      <c r="D25" s="247" t="s">
        <v>72</v>
      </c>
      <c r="E25" s="470" t="s">
        <v>53</v>
      </c>
      <c r="F25" s="470"/>
      <c r="G25" s="13" t="s">
        <v>17</v>
      </c>
      <c r="H25" s="14">
        <v>1</v>
      </c>
      <c r="I25" s="15">
        <v>36.07</v>
      </c>
      <c r="J25" s="15">
        <v>36.07</v>
      </c>
    </row>
    <row r="26" spans="1:14" x14ac:dyDescent="0.2">
      <c r="A26" s="248"/>
      <c r="B26" s="248"/>
      <c r="C26" s="248"/>
      <c r="D26" s="248"/>
      <c r="E26" s="248" t="s">
        <v>73</v>
      </c>
      <c r="F26" s="122">
        <v>622.79999999999995</v>
      </c>
      <c r="G26" s="248" t="s">
        <v>74</v>
      </c>
      <c r="H26" s="122">
        <v>0</v>
      </c>
      <c r="I26" s="248" t="s">
        <v>75</v>
      </c>
      <c r="J26" s="122">
        <v>622.79999999999995</v>
      </c>
    </row>
    <row r="27" spans="1:14" ht="14.25" customHeight="1" x14ac:dyDescent="0.2">
      <c r="A27" s="248"/>
      <c r="B27" s="248"/>
      <c r="C27" s="248"/>
      <c r="D27" s="248"/>
      <c r="E27" s="248" t="s">
        <v>76</v>
      </c>
      <c r="F27" s="122">
        <v>311.73</v>
      </c>
      <c r="G27" s="248"/>
      <c r="H27" s="471" t="s">
        <v>77</v>
      </c>
      <c r="I27" s="471"/>
      <c r="J27" s="122">
        <v>1636</v>
      </c>
    </row>
    <row r="28" spans="1:14" ht="30" customHeight="1" thickBot="1" x14ac:dyDescent="0.25">
      <c r="A28" s="253"/>
      <c r="B28" s="253"/>
      <c r="C28" s="253"/>
      <c r="D28" s="253"/>
      <c r="E28" s="253"/>
      <c r="F28" s="253"/>
      <c r="G28" s="253" t="s">
        <v>78</v>
      </c>
      <c r="H28" s="123">
        <v>1</v>
      </c>
      <c r="I28" s="253" t="s">
        <v>79</v>
      </c>
      <c r="J28" s="255">
        <f>TRUNC(J27*H28,2)</f>
        <v>1636</v>
      </c>
    </row>
    <row r="29" spans="1:14" ht="0.95" customHeight="1" thickTop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4" ht="18" customHeight="1" x14ac:dyDescent="0.2">
      <c r="A30" s="249" t="s">
        <v>204</v>
      </c>
      <c r="B30" s="236" t="s">
        <v>3</v>
      </c>
      <c r="C30" s="249" t="s">
        <v>4</v>
      </c>
      <c r="D30" s="249" t="s">
        <v>5</v>
      </c>
      <c r="E30" s="472" t="s">
        <v>40</v>
      </c>
      <c r="F30" s="472"/>
      <c r="G30" s="235" t="s">
        <v>6</v>
      </c>
      <c r="H30" s="236" t="s">
        <v>7</v>
      </c>
      <c r="I30" s="236" t="s">
        <v>8</v>
      </c>
      <c r="J30" s="236" t="s">
        <v>9</v>
      </c>
    </row>
    <row r="31" spans="1:14" ht="24" customHeight="1" x14ac:dyDescent="0.2">
      <c r="A31" s="250" t="s">
        <v>41</v>
      </c>
      <c r="B31" s="238" t="s">
        <v>18</v>
      </c>
      <c r="C31" s="250" t="s">
        <v>15</v>
      </c>
      <c r="D31" s="250" t="s">
        <v>19</v>
      </c>
      <c r="E31" s="477" t="s">
        <v>80</v>
      </c>
      <c r="F31" s="477"/>
      <c r="G31" s="237" t="s">
        <v>20</v>
      </c>
      <c r="H31" s="6">
        <v>1</v>
      </c>
      <c r="I31" s="7">
        <v>72.81</v>
      </c>
      <c r="J31" s="7">
        <v>72.81</v>
      </c>
      <c r="K31" s="255"/>
    </row>
    <row r="32" spans="1:14" ht="38.25" x14ac:dyDescent="0.2">
      <c r="A32" s="251" t="s">
        <v>43</v>
      </c>
      <c r="B32" s="8" t="s">
        <v>81</v>
      </c>
      <c r="C32" s="251" t="s">
        <v>15</v>
      </c>
      <c r="D32" s="251" t="s">
        <v>82</v>
      </c>
      <c r="E32" s="476" t="s">
        <v>83</v>
      </c>
      <c r="F32" s="476"/>
      <c r="G32" s="9" t="s">
        <v>84</v>
      </c>
      <c r="H32" s="10">
        <v>4.4000000000000003E-3</v>
      </c>
      <c r="I32" s="11">
        <v>19.62</v>
      </c>
      <c r="J32" s="11">
        <v>0.08</v>
      </c>
    </row>
    <row r="33" spans="1:11" ht="38.25" x14ac:dyDescent="0.2">
      <c r="A33" s="251" t="s">
        <v>43</v>
      </c>
      <c r="B33" s="8" t="s">
        <v>85</v>
      </c>
      <c r="C33" s="251" t="s">
        <v>15</v>
      </c>
      <c r="D33" s="251" t="s">
        <v>86</v>
      </c>
      <c r="E33" s="476" t="s">
        <v>83</v>
      </c>
      <c r="F33" s="476"/>
      <c r="G33" s="9" t="s">
        <v>87</v>
      </c>
      <c r="H33" s="10">
        <v>1.9099999999999999E-2</v>
      </c>
      <c r="I33" s="11">
        <v>16.920000000000002</v>
      </c>
      <c r="J33" s="11">
        <v>0.32</v>
      </c>
    </row>
    <row r="34" spans="1:11" ht="38.25" x14ac:dyDescent="0.2">
      <c r="A34" s="251" t="s">
        <v>43</v>
      </c>
      <c r="B34" s="8" t="s">
        <v>88</v>
      </c>
      <c r="C34" s="251" t="s">
        <v>15</v>
      </c>
      <c r="D34" s="251" t="s">
        <v>89</v>
      </c>
      <c r="E34" s="476" t="s">
        <v>90</v>
      </c>
      <c r="F34" s="476"/>
      <c r="G34" s="9" t="s">
        <v>30</v>
      </c>
      <c r="H34" s="10">
        <v>1.1999999999999999E-3</v>
      </c>
      <c r="I34" s="11">
        <v>302.12</v>
      </c>
      <c r="J34" s="11">
        <v>0.36</v>
      </c>
    </row>
    <row r="35" spans="1:11" ht="24" customHeight="1" x14ac:dyDescent="0.2">
      <c r="A35" s="251" t="s">
        <v>43</v>
      </c>
      <c r="B35" s="8" t="s">
        <v>91</v>
      </c>
      <c r="C35" s="251" t="s">
        <v>15</v>
      </c>
      <c r="D35" s="251" t="s">
        <v>92</v>
      </c>
      <c r="E35" s="476" t="s">
        <v>46</v>
      </c>
      <c r="F35" s="476"/>
      <c r="G35" s="9" t="s">
        <v>47</v>
      </c>
      <c r="H35" s="10">
        <v>0.18970000000000001</v>
      </c>
      <c r="I35" s="11">
        <v>14.08</v>
      </c>
      <c r="J35" s="11">
        <v>2.67</v>
      </c>
    </row>
    <row r="36" spans="1:11" ht="24" customHeight="1" x14ac:dyDescent="0.2">
      <c r="A36" s="251" t="s">
        <v>43</v>
      </c>
      <c r="B36" s="8" t="s">
        <v>93</v>
      </c>
      <c r="C36" s="251" t="s">
        <v>15</v>
      </c>
      <c r="D36" s="251" t="s">
        <v>94</v>
      </c>
      <c r="E36" s="476" t="s">
        <v>46</v>
      </c>
      <c r="F36" s="476"/>
      <c r="G36" s="9" t="s">
        <v>47</v>
      </c>
      <c r="H36" s="10">
        <v>0.56910000000000005</v>
      </c>
      <c r="I36" s="11">
        <v>17.25</v>
      </c>
      <c r="J36" s="11">
        <v>9.81</v>
      </c>
    </row>
    <row r="37" spans="1:11" ht="36" customHeight="1" x14ac:dyDescent="0.2">
      <c r="A37" s="247" t="s">
        <v>50</v>
      </c>
      <c r="B37" s="12" t="s">
        <v>95</v>
      </c>
      <c r="C37" s="247" t="s">
        <v>15</v>
      </c>
      <c r="D37" s="247" t="s">
        <v>96</v>
      </c>
      <c r="E37" s="470" t="s">
        <v>53</v>
      </c>
      <c r="F37" s="470"/>
      <c r="G37" s="13" t="s">
        <v>56</v>
      </c>
      <c r="H37" s="14">
        <v>1.2273000000000001</v>
      </c>
      <c r="I37" s="15">
        <v>8.17</v>
      </c>
      <c r="J37" s="15">
        <v>10.02</v>
      </c>
    </row>
    <row r="38" spans="1:11" ht="24" customHeight="1" x14ac:dyDescent="0.2">
      <c r="A38" s="247" t="s">
        <v>50</v>
      </c>
      <c r="B38" s="12" t="s">
        <v>97</v>
      </c>
      <c r="C38" s="247" t="s">
        <v>15</v>
      </c>
      <c r="D38" s="247" t="s">
        <v>98</v>
      </c>
      <c r="E38" s="470" t="s">
        <v>53</v>
      </c>
      <c r="F38" s="470"/>
      <c r="G38" s="13" t="s">
        <v>35</v>
      </c>
      <c r="H38" s="14">
        <v>4.2799999999999998E-2</v>
      </c>
      <c r="I38" s="15">
        <v>12</v>
      </c>
      <c r="J38" s="15">
        <v>0.51</v>
      </c>
    </row>
    <row r="39" spans="1:11" ht="24" customHeight="1" x14ac:dyDescent="0.2">
      <c r="A39" s="247" t="s">
        <v>50</v>
      </c>
      <c r="B39" s="12" t="s">
        <v>99</v>
      </c>
      <c r="C39" s="247" t="s">
        <v>15</v>
      </c>
      <c r="D39" s="247" t="s">
        <v>100</v>
      </c>
      <c r="E39" s="470" t="s">
        <v>53</v>
      </c>
      <c r="F39" s="470"/>
      <c r="G39" s="13" t="s">
        <v>56</v>
      </c>
      <c r="H39" s="14">
        <v>1</v>
      </c>
      <c r="I39" s="15">
        <v>18.11</v>
      </c>
      <c r="J39" s="15">
        <v>18.11</v>
      </c>
    </row>
    <row r="40" spans="1:11" ht="24" customHeight="1" x14ac:dyDescent="0.2">
      <c r="A40" s="247" t="s">
        <v>50</v>
      </c>
      <c r="B40" s="12" t="s">
        <v>101</v>
      </c>
      <c r="C40" s="247" t="s">
        <v>15</v>
      </c>
      <c r="D40" s="247" t="s">
        <v>102</v>
      </c>
      <c r="E40" s="470" t="s">
        <v>53</v>
      </c>
      <c r="F40" s="470"/>
      <c r="G40" s="13" t="s">
        <v>20</v>
      </c>
      <c r="H40" s="14">
        <v>1.0974999999999999</v>
      </c>
      <c r="I40" s="15">
        <v>28.19</v>
      </c>
      <c r="J40" s="15">
        <v>30.93</v>
      </c>
    </row>
    <row r="41" spans="1:11" x14ac:dyDescent="0.2">
      <c r="A41" s="248"/>
      <c r="B41" s="248"/>
      <c r="C41" s="248"/>
      <c r="D41" s="248"/>
      <c r="E41" s="248" t="s">
        <v>73</v>
      </c>
      <c r="F41" s="122">
        <v>11.23</v>
      </c>
      <c r="G41" s="248" t="s">
        <v>74</v>
      </c>
      <c r="H41" s="122">
        <v>0</v>
      </c>
      <c r="I41" s="248" t="s">
        <v>75</v>
      </c>
      <c r="J41" s="122">
        <v>11.23</v>
      </c>
    </row>
    <row r="42" spans="1:11" ht="14.25" customHeight="1" x14ac:dyDescent="0.2">
      <c r="A42" s="248"/>
      <c r="B42" s="248"/>
      <c r="C42" s="248"/>
      <c r="D42" s="248"/>
      <c r="E42" s="248" t="s">
        <v>76</v>
      </c>
      <c r="F42" s="122">
        <v>17.13</v>
      </c>
      <c r="G42" s="248"/>
      <c r="H42" s="471" t="s">
        <v>77</v>
      </c>
      <c r="I42" s="471"/>
      <c r="J42" s="122">
        <v>89.94</v>
      </c>
    </row>
    <row r="43" spans="1:11" ht="30" customHeight="1" thickBot="1" x14ac:dyDescent="0.25">
      <c r="A43" s="253"/>
      <c r="B43" s="253"/>
      <c r="C43" s="253"/>
      <c r="D43" s="253"/>
      <c r="E43" s="253"/>
      <c r="F43" s="253"/>
      <c r="G43" s="253" t="s">
        <v>78</v>
      </c>
      <c r="H43" s="123">
        <v>365.2</v>
      </c>
      <c r="I43" s="253" t="s">
        <v>79</v>
      </c>
      <c r="J43" s="255">
        <f>TRUNC(J42*H43,2)</f>
        <v>32846.080000000002</v>
      </c>
    </row>
    <row r="44" spans="1:11" ht="0.95" customHeight="1" thickTop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1" ht="18" customHeight="1" x14ac:dyDescent="0.2">
      <c r="A45" s="249" t="s">
        <v>205</v>
      </c>
      <c r="B45" s="236" t="s">
        <v>3</v>
      </c>
      <c r="C45" s="249" t="s">
        <v>4</v>
      </c>
      <c r="D45" s="249" t="s">
        <v>5</v>
      </c>
      <c r="E45" s="472" t="s">
        <v>40</v>
      </c>
      <c r="F45" s="472"/>
      <c r="G45" s="235" t="s">
        <v>6</v>
      </c>
      <c r="H45" s="236" t="s">
        <v>7</v>
      </c>
      <c r="I45" s="236" t="s">
        <v>8</v>
      </c>
      <c r="J45" s="236" t="s">
        <v>9</v>
      </c>
      <c r="K45" s="243"/>
    </row>
    <row r="46" spans="1:11" ht="24" customHeight="1" x14ac:dyDescent="0.2">
      <c r="A46" s="250" t="s">
        <v>41</v>
      </c>
      <c r="B46" s="238" t="s">
        <v>409</v>
      </c>
      <c r="C46" s="250" t="s">
        <v>21</v>
      </c>
      <c r="D46" s="250" t="s">
        <v>22</v>
      </c>
      <c r="E46" s="477" t="s">
        <v>80</v>
      </c>
      <c r="F46" s="477"/>
      <c r="G46" s="237" t="s">
        <v>20</v>
      </c>
      <c r="H46" s="6">
        <v>1</v>
      </c>
      <c r="I46" s="7">
        <v>200.37</v>
      </c>
      <c r="J46" s="7">
        <v>200.37</v>
      </c>
      <c r="K46" s="255"/>
    </row>
    <row r="47" spans="1:11" ht="24" customHeight="1" x14ac:dyDescent="0.2">
      <c r="A47" s="251" t="s">
        <v>43</v>
      </c>
      <c r="B47" s="8" t="s">
        <v>93</v>
      </c>
      <c r="C47" s="251" t="s">
        <v>15</v>
      </c>
      <c r="D47" s="251" t="s">
        <v>94</v>
      </c>
      <c r="E47" s="476" t="s">
        <v>46</v>
      </c>
      <c r="F47" s="476"/>
      <c r="G47" s="9" t="s">
        <v>47</v>
      </c>
      <c r="H47" s="10">
        <v>0.4</v>
      </c>
      <c r="I47" s="11">
        <v>17.25</v>
      </c>
      <c r="J47" s="11">
        <v>6.9</v>
      </c>
    </row>
    <row r="48" spans="1:11" ht="24" customHeight="1" x14ac:dyDescent="0.2">
      <c r="A48" s="251" t="s">
        <v>43</v>
      </c>
      <c r="B48" s="8" t="s">
        <v>48</v>
      </c>
      <c r="C48" s="251" t="s">
        <v>15</v>
      </c>
      <c r="D48" s="251" t="s">
        <v>49</v>
      </c>
      <c r="E48" s="476" t="s">
        <v>46</v>
      </c>
      <c r="F48" s="476"/>
      <c r="G48" s="9" t="s">
        <v>47</v>
      </c>
      <c r="H48" s="10">
        <v>0.4</v>
      </c>
      <c r="I48" s="11">
        <v>12.89</v>
      </c>
      <c r="J48" s="11">
        <v>5.15</v>
      </c>
    </row>
    <row r="49" spans="1:12" ht="24" customHeight="1" x14ac:dyDescent="0.2">
      <c r="A49" s="247" t="s">
        <v>50</v>
      </c>
      <c r="B49" s="12" t="s">
        <v>105</v>
      </c>
      <c r="C49" s="247" t="s">
        <v>15</v>
      </c>
      <c r="D49" s="247" t="s">
        <v>106</v>
      </c>
      <c r="E49" s="470" t="s">
        <v>53</v>
      </c>
      <c r="F49" s="470"/>
      <c r="G49" s="13" t="s">
        <v>35</v>
      </c>
      <c r="H49" s="14">
        <v>0.1</v>
      </c>
      <c r="I49" s="15">
        <v>12.2</v>
      </c>
      <c r="J49" s="15">
        <v>1.22</v>
      </c>
    </row>
    <row r="50" spans="1:12" ht="19.5" customHeight="1" x14ac:dyDescent="0.2">
      <c r="A50" s="247" t="s">
        <v>50</v>
      </c>
      <c r="B50" s="12" t="s">
        <v>422</v>
      </c>
      <c r="C50" s="247" t="s">
        <v>434</v>
      </c>
      <c r="D50" s="247" t="s">
        <v>107</v>
      </c>
      <c r="E50" s="470" t="s">
        <v>53</v>
      </c>
      <c r="F50" s="470"/>
      <c r="G50" s="13" t="s">
        <v>20</v>
      </c>
      <c r="H50" s="14">
        <v>1</v>
      </c>
      <c r="I50" s="15">
        <v>180</v>
      </c>
      <c r="J50" s="15">
        <v>180</v>
      </c>
    </row>
    <row r="51" spans="1:12" ht="24" customHeight="1" x14ac:dyDescent="0.2">
      <c r="A51" s="247" t="s">
        <v>50</v>
      </c>
      <c r="B51" s="12" t="s">
        <v>103</v>
      </c>
      <c r="C51" s="247" t="s">
        <v>15</v>
      </c>
      <c r="D51" s="247" t="s">
        <v>104</v>
      </c>
      <c r="E51" s="470" t="s">
        <v>53</v>
      </c>
      <c r="F51" s="470"/>
      <c r="G51" s="13" t="s">
        <v>56</v>
      </c>
      <c r="H51" s="14">
        <v>2</v>
      </c>
      <c r="I51" s="15">
        <v>3.55</v>
      </c>
      <c r="J51" s="15">
        <v>7.1</v>
      </c>
    </row>
    <row r="52" spans="1:12" x14ac:dyDescent="0.2">
      <c r="A52" s="248"/>
      <c r="B52" s="248"/>
      <c r="C52" s="248"/>
      <c r="D52" s="248"/>
      <c r="E52" s="248" t="s">
        <v>73</v>
      </c>
      <c r="F52" s="122">
        <v>10.25</v>
      </c>
      <c r="G52" s="248" t="s">
        <v>74</v>
      </c>
      <c r="H52" s="122">
        <v>0</v>
      </c>
      <c r="I52" s="248" t="s">
        <v>75</v>
      </c>
      <c r="J52" s="122">
        <v>10.25</v>
      </c>
    </row>
    <row r="53" spans="1:12" ht="14.25" customHeight="1" x14ac:dyDescent="0.2">
      <c r="A53" s="248"/>
      <c r="B53" s="248"/>
      <c r="C53" s="248"/>
      <c r="D53" s="248"/>
      <c r="E53" s="248" t="s">
        <v>76</v>
      </c>
      <c r="F53" s="122">
        <v>47.16</v>
      </c>
      <c r="G53" s="248"/>
      <c r="H53" s="471" t="s">
        <v>77</v>
      </c>
      <c r="I53" s="471"/>
      <c r="J53" s="122">
        <v>247.53</v>
      </c>
    </row>
    <row r="54" spans="1:12" ht="30" customHeight="1" thickBot="1" x14ac:dyDescent="0.25">
      <c r="A54" s="253"/>
      <c r="B54" s="253"/>
      <c r="C54" s="253"/>
      <c r="D54" s="253"/>
      <c r="E54" s="253"/>
      <c r="F54" s="253"/>
      <c r="G54" s="253" t="s">
        <v>78</v>
      </c>
      <c r="H54" s="123">
        <v>6</v>
      </c>
      <c r="I54" s="253" t="s">
        <v>79</v>
      </c>
      <c r="J54" s="255">
        <f>TRUNC(J53*H54,2)</f>
        <v>1485.18</v>
      </c>
    </row>
    <row r="55" spans="1:12" ht="0.95" customHeight="1" thickTop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2" ht="18" customHeight="1" x14ac:dyDescent="0.2">
      <c r="A56" s="249" t="s">
        <v>206</v>
      </c>
      <c r="B56" s="236" t="s">
        <v>3</v>
      </c>
      <c r="C56" s="249" t="s">
        <v>4</v>
      </c>
      <c r="D56" s="249" t="s">
        <v>5</v>
      </c>
      <c r="E56" s="472" t="s">
        <v>40</v>
      </c>
      <c r="F56" s="472"/>
      <c r="G56" s="235" t="s">
        <v>6</v>
      </c>
      <c r="H56" s="236" t="s">
        <v>7</v>
      </c>
      <c r="I56" s="236" t="s">
        <v>8</v>
      </c>
      <c r="J56" s="236" t="s">
        <v>9</v>
      </c>
    </row>
    <row r="57" spans="1:12" ht="24" customHeight="1" x14ac:dyDescent="0.2">
      <c r="A57" s="250" t="s">
        <v>41</v>
      </c>
      <c r="B57" s="238" t="s">
        <v>253</v>
      </c>
      <c r="C57" s="250" t="s">
        <v>21</v>
      </c>
      <c r="D57" s="250" t="s">
        <v>23</v>
      </c>
      <c r="E57" s="477" t="s">
        <v>80</v>
      </c>
      <c r="F57" s="477"/>
      <c r="G57" s="237" t="s">
        <v>17</v>
      </c>
      <c r="H57" s="6">
        <v>1</v>
      </c>
      <c r="I57" s="7">
        <v>168113.72</v>
      </c>
      <c r="J57" s="7" t="e">
        <f>SUM(J58,J59,J60,J61,J62,J63)</f>
        <v>#REF!</v>
      </c>
      <c r="K57" s="255"/>
    </row>
    <row r="58" spans="1:12" ht="24" customHeight="1" x14ac:dyDescent="0.2">
      <c r="A58" s="251" t="s">
        <v>43</v>
      </c>
      <c r="B58" s="8" t="s">
        <v>108</v>
      </c>
      <c r="C58" s="251" t="s">
        <v>15</v>
      </c>
      <c r="D58" s="251" t="s">
        <v>109</v>
      </c>
      <c r="E58" s="476" t="s">
        <v>46</v>
      </c>
      <c r="F58" s="476"/>
      <c r="G58" s="9" t="s">
        <v>47</v>
      </c>
      <c r="H58" s="10">
        <v>1760</v>
      </c>
      <c r="I58" s="11">
        <v>15.84</v>
      </c>
      <c r="J58" s="11">
        <v>27878.400000000001</v>
      </c>
    </row>
    <row r="59" spans="1:12" ht="24" customHeight="1" x14ac:dyDescent="0.2">
      <c r="A59" s="251" t="s">
        <v>43</v>
      </c>
      <c r="B59" s="8" t="s">
        <v>110</v>
      </c>
      <c r="C59" s="251" t="s">
        <v>15</v>
      </c>
      <c r="D59" s="251" t="s">
        <v>111</v>
      </c>
      <c r="E59" s="476" t="s">
        <v>46</v>
      </c>
      <c r="F59" s="476"/>
      <c r="G59" s="9" t="s">
        <v>47</v>
      </c>
      <c r="H59" s="10">
        <v>880</v>
      </c>
      <c r="I59" s="11">
        <v>15.8</v>
      </c>
      <c r="J59" s="11">
        <v>13904</v>
      </c>
      <c r="L59" s="21"/>
    </row>
    <row r="60" spans="1:12" ht="24" customHeight="1" x14ac:dyDescent="0.2">
      <c r="A60" s="251" t="s">
        <v>43</v>
      </c>
      <c r="B60" s="8" t="s">
        <v>112</v>
      </c>
      <c r="C60" s="251" t="s">
        <v>15</v>
      </c>
      <c r="D60" s="251" t="s">
        <v>113</v>
      </c>
      <c r="E60" s="476" t="s">
        <v>46</v>
      </c>
      <c r="F60" s="476"/>
      <c r="G60" s="9" t="s">
        <v>47</v>
      </c>
      <c r="H60" s="10">
        <v>880</v>
      </c>
      <c r="I60" s="11">
        <v>96.08</v>
      </c>
      <c r="J60" s="11">
        <v>84550.399999999994</v>
      </c>
    </row>
    <row r="61" spans="1:12" ht="24" customHeight="1" x14ac:dyDescent="0.2">
      <c r="A61" s="251" t="s">
        <v>43</v>
      </c>
      <c r="B61" s="8" t="s">
        <v>114</v>
      </c>
      <c r="C61" s="251" t="s">
        <v>15</v>
      </c>
      <c r="D61" s="251" t="s">
        <v>115</v>
      </c>
      <c r="E61" s="476" t="s">
        <v>46</v>
      </c>
      <c r="F61" s="476"/>
      <c r="G61" s="9" t="s">
        <v>47</v>
      </c>
      <c r="H61" s="10">
        <v>880</v>
      </c>
      <c r="I61" s="11">
        <v>39.340000000000003</v>
      </c>
      <c r="J61" s="11">
        <v>34619.199999999997</v>
      </c>
      <c r="K61" s="21"/>
      <c r="L61" s="21"/>
    </row>
    <row r="62" spans="1:12" ht="25.5" x14ac:dyDescent="0.2">
      <c r="A62" s="251" t="s">
        <v>43</v>
      </c>
      <c r="B62" s="8" t="s">
        <v>418</v>
      </c>
      <c r="C62" s="251" t="s">
        <v>434</v>
      </c>
      <c r="D62" s="251" t="e">
        <f>#REF!</f>
        <v>#REF!</v>
      </c>
      <c r="E62" s="476" t="s">
        <v>80</v>
      </c>
      <c r="F62" s="476"/>
      <c r="G62" s="9" t="s">
        <v>254</v>
      </c>
      <c r="H62" s="10">
        <v>4</v>
      </c>
      <c r="I62" s="11" t="e">
        <f>#REF!</f>
        <v>#REF!</v>
      </c>
      <c r="J62" s="11" t="e">
        <f>H62*I62</f>
        <v>#REF!</v>
      </c>
      <c r="K62" s="21"/>
      <c r="L62" s="21"/>
    </row>
    <row r="63" spans="1:12" s="218" customFormat="1" ht="24" customHeight="1" x14ac:dyDescent="0.2">
      <c r="A63" s="247" t="s">
        <v>50</v>
      </c>
      <c r="B63" s="12" t="s">
        <v>271</v>
      </c>
      <c r="C63" s="247" t="s">
        <v>15</v>
      </c>
      <c r="D63" s="247" t="s">
        <v>272</v>
      </c>
      <c r="E63" s="470" t="s">
        <v>118</v>
      </c>
      <c r="F63" s="470"/>
      <c r="G63" s="13" t="s">
        <v>254</v>
      </c>
      <c r="H63" s="14">
        <v>4</v>
      </c>
      <c r="I63" s="15">
        <v>585.92999999999995</v>
      </c>
      <c r="J63" s="15">
        <v>2343.7199999999998</v>
      </c>
      <c r="K63" s="255"/>
    </row>
    <row r="64" spans="1:12" ht="14.25" customHeight="1" x14ac:dyDescent="0.2">
      <c r="A64" s="248"/>
      <c r="B64" s="248"/>
      <c r="C64" s="248"/>
      <c r="D64" s="248"/>
      <c r="E64" s="248" t="s">
        <v>73</v>
      </c>
      <c r="F64" s="122">
        <v>158039.20000000001</v>
      </c>
      <c r="G64" s="248" t="s">
        <v>74</v>
      </c>
      <c r="H64" s="122">
        <v>0</v>
      </c>
      <c r="I64" s="248" t="s">
        <v>75</v>
      </c>
      <c r="J64" s="122">
        <v>158039.20000000001</v>
      </c>
    </row>
    <row r="65" spans="1:12" ht="14.25" customHeight="1" x14ac:dyDescent="0.2">
      <c r="A65" s="248"/>
      <c r="B65" s="248"/>
      <c r="C65" s="248"/>
      <c r="D65" s="248"/>
      <c r="E65" s="248" t="s">
        <v>76</v>
      </c>
      <c r="F65" s="122">
        <v>39573.969687999997</v>
      </c>
      <c r="G65" s="248"/>
      <c r="H65" s="471" t="s">
        <v>77</v>
      </c>
      <c r="I65" s="471"/>
      <c r="J65" s="122">
        <v>207687.68968800001</v>
      </c>
      <c r="K65" s="21"/>
      <c r="L65" s="21"/>
    </row>
    <row r="66" spans="1:12" ht="24.75" customHeight="1" x14ac:dyDescent="0.2">
      <c r="A66" s="253"/>
      <c r="B66" s="253"/>
      <c r="C66" s="253"/>
      <c r="D66" s="253"/>
      <c r="E66" s="253"/>
      <c r="F66" s="253"/>
      <c r="G66" s="253" t="s">
        <v>78</v>
      </c>
      <c r="H66" s="123">
        <v>1</v>
      </c>
      <c r="I66" s="253" t="s">
        <v>79</v>
      </c>
      <c r="J66" s="255">
        <f>TRUNC(J65*H66,2)</f>
        <v>207687.67999999999</v>
      </c>
    </row>
    <row r="67" spans="1:12" ht="24.75" customHeight="1" x14ac:dyDescent="0.2">
      <c r="A67" s="249" t="s">
        <v>433</v>
      </c>
      <c r="B67" s="236" t="s">
        <v>3</v>
      </c>
      <c r="C67" s="249" t="s">
        <v>4</v>
      </c>
      <c r="D67" s="249" t="s">
        <v>5</v>
      </c>
      <c r="E67" s="473" t="s">
        <v>40</v>
      </c>
      <c r="F67" s="474"/>
      <c r="G67" s="235" t="s">
        <v>6</v>
      </c>
      <c r="H67" s="236" t="s">
        <v>7</v>
      </c>
      <c r="I67" s="236" t="s">
        <v>8</v>
      </c>
      <c r="J67" s="236" t="s">
        <v>9</v>
      </c>
    </row>
    <row r="68" spans="1:12" s="254" customFormat="1" ht="28.5" customHeight="1" x14ac:dyDescent="0.2">
      <c r="A68" s="252" t="s">
        <v>50</v>
      </c>
      <c r="B68" s="17" t="s">
        <v>419</v>
      </c>
      <c r="C68" s="252" t="s">
        <v>434</v>
      </c>
      <c r="D68" s="252" t="e">
        <f>#REF!</f>
        <v>#REF!</v>
      </c>
      <c r="E68" s="475" t="s">
        <v>435</v>
      </c>
      <c r="F68" s="475"/>
      <c r="G68" s="18" t="s">
        <v>17</v>
      </c>
      <c r="H68" s="19">
        <v>1</v>
      </c>
      <c r="I68" s="20" t="e">
        <f>#REF!</f>
        <v>#REF!</v>
      </c>
      <c r="J68" s="20" t="e">
        <f>I68</f>
        <v>#REF!</v>
      </c>
      <c r="K68" s="255"/>
    </row>
    <row r="69" spans="1:12" s="254" customFormat="1" ht="19.5" customHeight="1" x14ac:dyDescent="0.2">
      <c r="A69" s="253"/>
      <c r="B69" s="253"/>
      <c r="C69" s="253"/>
      <c r="D69" s="253"/>
      <c r="E69" s="248" t="s">
        <v>73</v>
      </c>
      <c r="F69" s="122">
        <v>0</v>
      </c>
      <c r="G69" s="248" t="s">
        <v>74</v>
      </c>
      <c r="H69" s="122">
        <v>0</v>
      </c>
      <c r="I69" s="248" t="s">
        <v>75</v>
      </c>
      <c r="J69" s="122">
        <v>0</v>
      </c>
    </row>
    <row r="70" spans="1:12" s="254" customFormat="1" ht="16.5" customHeight="1" x14ac:dyDescent="0.2">
      <c r="A70" s="253"/>
      <c r="B70" s="253"/>
      <c r="C70" s="253"/>
      <c r="D70" s="253"/>
      <c r="E70" s="248" t="s">
        <v>76</v>
      </c>
      <c r="F70" s="122">
        <v>0</v>
      </c>
      <c r="G70" s="248"/>
      <c r="H70" s="471" t="s">
        <v>77</v>
      </c>
      <c r="I70" s="471"/>
      <c r="J70" s="122" t="e">
        <f>J68</f>
        <v>#REF!</v>
      </c>
    </row>
    <row r="71" spans="1:12" s="254" customFormat="1" ht="32.25" customHeight="1" x14ac:dyDescent="0.2">
      <c r="A71" s="253"/>
      <c r="B71" s="253"/>
      <c r="C71" s="253"/>
      <c r="D71" s="253"/>
      <c r="E71" s="253"/>
      <c r="F71" s="253"/>
      <c r="G71" s="253" t="s">
        <v>78</v>
      </c>
      <c r="H71" s="123">
        <v>1</v>
      </c>
      <c r="I71" s="253" t="s">
        <v>79</v>
      </c>
      <c r="J71" s="255" t="e">
        <f>TRUNC(J70*H71,2)</f>
        <v>#REF!</v>
      </c>
    </row>
    <row r="72" spans="1:12" ht="15" x14ac:dyDescent="0.2">
      <c r="A72" s="214" t="s">
        <v>24</v>
      </c>
      <c r="B72" s="126"/>
      <c r="C72" s="126"/>
      <c r="D72" s="211" t="s">
        <v>25</v>
      </c>
      <c r="E72" s="126"/>
      <c r="F72" s="210"/>
      <c r="G72" s="210"/>
      <c r="H72" s="2"/>
      <c r="I72" s="126"/>
      <c r="J72" s="121">
        <f>SUM(J77,J84,J93,J101,J111,J123,J135,J140)</f>
        <v>375570.52</v>
      </c>
    </row>
    <row r="73" spans="1:12" ht="15" x14ac:dyDescent="0.2">
      <c r="A73" s="249" t="s">
        <v>429</v>
      </c>
      <c r="B73" s="236" t="s">
        <v>3</v>
      </c>
      <c r="C73" s="249" t="s">
        <v>4</v>
      </c>
      <c r="D73" s="249" t="s">
        <v>5</v>
      </c>
      <c r="E73" s="472" t="s">
        <v>40</v>
      </c>
      <c r="F73" s="472"/>
      <c r="G73" s="235" t="s">
        <v>6</v>
      </c>
      <c r="H73" s="236" t="s">
        <v>7</v>
      </c>
      <c r="I73" s="236" t="s">
        <v>8</v>
      </c>
      <c r="J73" s="236" t="s">
        <v>9</v>
      </c>
    </row>
    <row r="74" spans="1:12" s="232" customFormat="1" x14ac:dyDescent="0.2">
      <c r="A74" s="252" t="s">
        <v>50</v>
      </c>
      <c r="B74" s="17" t="s">
        <v>420</v>
      </c>
      <c r="C74" s="252" t="s">
        <v>434</v>
      </c>
      <c r="D74" s="252" t="s">
        <v>415</v>
      </c>
      <c r="E74" s="475" t="s">
        <v>118</v>
      </c>
      <c r="F74" s="475"/>
      <c r="G74" s="18" t="s">
        <v>17</v>
      </c>
      <c r="H74" s="19">
        <v>1</v>
      </c>
      <c r="I74" s="20">
        <v>9337.5</v>
      </c>
      <c r="J74" s="20">
        <f>I74</f>
        <v>9337.5</v>
      </c>
      <c r="K74" s="255"/>
    </row>
    <row r="75" spans="1:12" s="232" customFormat="1" x14ac:dyDescent="0.2">
      <c r="A75" s="248"/>
      <c r="B75" s="248"/>
      <c r="C75" s="248"/>
      <c r="D75" s="248"/>
      <c r="E75" s="248" t="s">
        <v>73</v>
      </c>
      <c r="F75" s="122">
        <v>0</v>
      </c>
      <c r="G75" s="248" t="s">
        <v>74</v>
      </c>
      <c r="H75" s="122">
        <v>0</v>
      </c>
      <c r="I75" s="248" t="s">
        <v>75</v>
      </c>
      <c r="J75" s="122">
        <v>0</v>
      </c>
    </row>
    <row r="76" spans="1:12" s="232" customFormat="1" ht="14.25" customHeight="1" x14ac:dyDescent="0.2">
      <c r="A76" s="248"/>
      <c r="B76" s="248"/>
      <c r="C76" s="248"/>
      <c r="D76" s="248"/>
      <c r="E76" s="248" t="s">
        <v>76</v>
      </c>
      <c r="F76" s="122">
        <v>0</v>
      </c>
      <c r="G76" s="248"/>
      <c r="H76" s="471" t="s">
        <v>77</v>
      </c>
      <c r="I76" s="471"/>
      <c r="J76" s="122">
        <f>J74</f>
        <v>9337.5</v>
      </c>
    </row>
    <row r="77" spans="1:12" s="232" customFormat="1" ht="15" thickBot="1" x14ac:dyDescent="0.25">
      <c r="A77" s="253"/>
      <c r="B77" s="253"/>
      <c r="C77" s="253"/>
      <c r="D77" s="253"/>
      <c r="E77" s="253"/>
      <c r="F77" s="253"/>
      <c r="G77" s="253" t="s">
        <v>78</v>
      </c>
      <c r="H77" s="123">
        <v>12</v>
      </c>
      <c r="I77" s="253" t="s">
        <v>79</v>
      </c>
      <c r="J77" s="255">
        <f>TRUNC(J76*H77,2)</f>
        <v>112050</v>
      </c>
    </row>
    <row r="78" spans="1:12" s="232" customFormat="1" ht="0.95" customHeight="1" thickTop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</row>
    <row r="79" spans="1:12" ht="18" customHeight="1" x14ac:dyDescent="0.2">
      <c r="A79" s="249" t="s">
        <v>423</v>
      </c>
      <c r="B79" s="236" t="s">
        <v>3</v>
      </c>
      <c r="C79" s="249" t="s">
        <v>4</v>
      </c>
      <c r="D79" s="249" t="s">
        <v>5</v>
      </c>
      <c r="E79" s="472" t="s">
        <v>40</v>
      </c>
      <c r="F79" s="472"/>
      <c r="G79" s="235" t="s">
        <v>6</v>
      </c>
      <c r="H79" s="236" t="s">
        <v>7</v>
      </c>
      <c r="I79" s="236" t="s">
        <v>8</v>
      </c>
      <c r="J79" s="236" t="s">
        <v>9</v>
      </c>
    </row>
    <row r="80" spans="1:12" ht="25.5" customHeight="1" x14ac:dyDescent="0.2">
      <c r="A80" s="250" t="s">
        <v>41</v>
      </c>
      <c r="B80" s="238" t="s">
        <v>28</v>
      </c>
      <c r="C80" s="250" t="s">
        <v>15</v>
      </c>
      <c r="D80" s="250" t="s">
        <v>29</v>
      </c>
      <c r="E80" s="477" t="s">
        <v>119</v>
      </c>
      <c r="F80" s="477"/>
      <c r="G80" s="237" t="s">
        <v>20</v>
      </c>
      <c r="H80" s="6">
        <v>1</v>
      </c>
      <c r="I80" s="7">
        <v>5.15</v>
      </c>
      <c r="J80" s="7">
        <v>5.15</v>
      </c>
      <c r="K80" s="255"/>
    </row>
    <row r="81" spans="1:11" ht="24" customHeight="1" x14ac:dyDescent="0.2">
      <c r="A81" s="251" t="s">
        <v>43</v>
      </c>
      <c r="B81" s="8" t="s">
        <v>48</v>
      </c>
      <c r="C81" s="251" t="s">
        <v>15</v>
      </c>
      <c r="D81" s="251" t="s">
        <v>49</v>
      </c>
      <c r="E81" s="476" t="s">
        <v>46</v>
      </c>
      <c r="F81" s="476"/>
      <c r="G81" s="9" t="s">
        <v>47</v>
      </c>
      <c r="H81" s="10">
        <v>0.4</v>
      </c>
      <c r="I81" s="11">
        <v>12.89</v>
      </c>
      <c r="J81" s="11">
        <v>5.15</v>
      </c>
    </row>
    <row r="82" spans="1:11" x14ac:dyDescent="0.2">
      <c r="A82" s="248"/>
      <c r="B82" s="248"/>
      <c r="C82" s="248"/>
      <c r="D82" s="248"/>
      <c r="E82" s="248" t="s">
        <v>73</v>
      </c>
      <c r="F82" s="122">
        <v>4.25</v>
      </c>
      <c r="G82" s="248" t="s">
        <v>74</v>
      </c>
      <c r="H82" s="122">
        <v>0</v>
      </c>
      <c r="I82" s="248" t="s">
        <v>75</v>
      </c>
      <c r="J82" s="122">
        <v>4.25</v>
      </c>
    </row>
    <row r="83" spans="1:11" ht="14.25" customHeight="1" x14ac:dyDescent="0.2">
      <c r="A83" s="248"/>
      <c r="B83" s="248"/>
      <c r="C83" s="248"/>
      <c r="D83" s="248"/>
      <c r="E83" s="248" t="s">
        <v>76</v>
      </c>
      <c r="F83" s="122">
        <v>1.21</v>
      </c>
      <c r="G83" s="248"/>
      <c r="H83" s="471" t="s">
        <v>77</v>
      </c>
      <c r="I83" s="471"/>
      <c r="J83" s="122">
        <v>6.36</v>
      </c>
    </row>
    <row r="84" spans="1:11" ht="30" customHeight="1" thickBot="1" x14ac:dyDescent="0.25">
      <c r="A84" s="253"/>
      <c r="B84" s="253"/>
      <c r="C84" s="253"/>
      <c r="D84" s="253"/>
      <c r="E84" s="253"/>
      <c r="F84" s="253"/>
      <c r="G84" s="253" t="s">
        <v>78</v>
      </c>
      <c r="H84" s="123">
        <v>4.8</v>
      </c>
      <c r="I84" s="253" t="s">
        <v>79</v>
      </c>
      <c r="J84" s="255">
        <f>TRUNC(J83*H84,2)</f>
        <v>30.52</v>
      </c>
    </row>
    <row r="85" spans="1:11" ht="0.95" customHeight="1" thickTop="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</row>
    <row r="86" spans="1:11" ht="18" customHeight="1" x14ac:dyDescent="0.2">
      <c r="A86" s="249" t="s">
        <v>424</v>
      </c>
      <c r="B86" s="236" t="s">
        <v>3</v>
      </c>
      <c r="C86" s="249" t="s">
        <v>4</v>
      </c>
      <c r="D86" s="249" t="s">
        <v>5</v>
      </c>
      <c r="E86" s="472" t="s">
        <v>40</v>
      </c>
      <c r="F86" s="472"/>
      <c r="G86" s="235" t="s">
        <v>6</v>
      </c>
      <c r="H86" s="236" t="s">
        <v>7</v>
      </c>
      <c r="I86" s="236" t="s">
        <v>8</v>
      </c>
      <c r="J86" s="236" t="s">
        <v>9</v>
      </c>
    </row>
    <row r="87" spans="1:11" ht="24" customHeight="1" x14ac:dyDescent="0.2">
      <c r="A87" s="250" t="s">
        <v>41</v>
      </c>
      <c r="B87" s="238" t="s">
        <v>26</v>
      </c>
      <c r="C87" s="250" t="s">
        <v>15</v>
      </c>
      <c r="D87" s="250" t="s">
        <v>27</v>
      </c>
      <c r="E87" s="477" t="s">
        <v>46</v>
      </c>
      <c r="F87" s="477"/>
      <c r="G87" s="237" t="s">
        <v>20</v>
      </c>
      <c r="H87" s="6">
        <v>1</v>
      </c>
      <c r="I87" s="7">
        <v>3.6</v>
      </c>
      <c r="J87" s="7">
        <v>3.6</v>
      </c>
      <c r="K87" s="255"/>
    </row>
    <row r="88" spans="1:11" ht="24" customHeight="1" x14ac:dyDescent="0.2">
      <c r="A88" s="251" t="s">
        <v>43</v>
      </c>
      <c r="B88" s="8" t="s">
        <v>48</v>
      </c>
      <c r="C88" s="251" t="s">
        <v>15</v>
      </c>
      <c r="D88" s="251" t="s">
        <v>49</v>
      </c>
      <c r="E88" s="476" t="s">
        <v>46</v>
      </c>
      <c r="F88" s="476"/>
      <c r="G88" s="9" t="s">
        <v>47</v>
      </c>
      <c r="H88" s="10">
        <v>0.1</v>
      </c>
      <c r="I88" s="11">
        <v>12.89</v>
      </c>
      <c r="J88" s="11">
        <v>1.28</v>
      </c>
    </row>
    <row r="89" spans="1:11" ht="38.25" x14ac:dyDescent="0.2">
      <c r="A89" s="247" t="s">
        <v>50</v>
      </c>
      <c r="B89" s="12" t="s">
        <v>116</v>
      </c>
      <c r="C89" s="247" t="s">
        <v>15</v>
      </c>
      <c r="D89" s="247" t="s">
        <v>117</v>
      </c>
      <c r="E89" s="470" t="s">
        <v>118</v>
      </c>
      <c r="F89" s="470"/>
      <c r="G89" s="13" t="s">
        <v>17</v>
      </c>
      <c r="H89" s="14">
        <v>2.5000000000000001E-5</v>
      </c>
      <c r="I89" s="15">
        <v>2691</v>
      </c>
      <c r="J89" s="15">
        <v>0.06</v>
      </c>
    </row>
    <row r="90" spans="1:11" s="232" customFormat="1" x14ac:dyDescent="0.2">
      <c r="A90" s="247" t="s">
        <v>50</v>
      </c>
      <c r="B90" s="12" t="s">
        <v>411</v>
      </c>
      <c r="C90" s="247" t="s">
        <v>412</v>
      </c>
      <c r="D90" s="247" t="s">
        <v>413</v>
      </c>
      <c r="E90" s="470" t="s">
        <v>118</v>
      </c>
      <c r="F90" s="470"/>
      <c r="G90" s="13" t="s">
        <v>17</v>
      </c>
      <c r="H90" s="14">
        <v>1</v>
      </c>
      <c r="I90" s="15">
        <v>2.2688999999999999</v>
      </c>
      <c r="J90" s="15">
        <v>2.2599999999999998</v>
      </c>
    </row>
    <row r="91" spans="1:11" x14ac:dyDescent="0.2">
      <c r="A91" s="248"/>
      <c r="B91" s="248"/>
      <c r="C91" s="248"/>
      <c r="D91" s="248"/>
      <c r="E91" s="248" t="s">
        <v>73</v>
      </c>
      <c r="F91" s="122">
        <v>1.06</v>
      </c>
      <c r="G91" s="248" t="s">
        <v>74</v>
      </c>
      <c r="H91" s="122">
        <v>0</v>
      </c>
      <c r="I91" s="248" t="s">
        <v>75</v>
      </c>
      <c r="J91" s="122">
        <v>1.06</v>
      </c>
    </row>
    <row r="92" spans="1:11" ht="14.25" customHeight="1" x14ac:dyDescent="0.2">
      <c r="A92" s="248"/>
      <c r="B92" s="248"/>
      <c r="C92" s="248"/>
      <c r="D92" s="248"/>
      <c r="E92" s="248" t="s">
        <v>76</v>
      </c>
      <c r="F92" s="122">
        <v>0.84</v>
      </c>
      <c r="G92" s="248"/>
      <c r="H92" s="471" t="s">
        <v>77</v>
      </c>
      <c r="I92" s="471"/>
      <c r="J92" s="122">
        <v>4.4400000000000004</v>
      </c>
    </row>
    <row r="93" spans="1:11" ht="30" customHeight="1" x14ac:dyDescent="0.2">
      <c r="A93" s="253"/>
      <c r="B93" s="253"/>
      <c r="C93" s="253"/>
      <c r="D93" s="253"/>
      <c r="E93" s="253"/>
      <c r="F93" s="253"/>
      <c r="G93" s="253" t="s">
        <v>78</v>
      </c>
      <c r="H93" s="123">
        <v>71.599999999999994</v>
      </c>
      <c r="I93" s="253" t="s">
        <v>79</v>
      </c>
      <c r="J93" s="255">
        <f>TRUNC(J92*H93,2)</f>
        <v>317.89999999999998</v>
      </c>
    </row>
    <row r="94" spans="1:11" s="222" customFormat="1" ht="25.5" customHeight="1" x14ac:dyDescent="0.2">
      <c r="A94" s="249" t="s">
        <v>425</v>
      </c>
      <c r="B94" s="236" t="s">
        <v>3</v>
      </c>
      <c r="C94" s="249" t="s">
        <v>4</v>
      </c>
      <c r="D94" s="249" t="s">
        <v>5</v>
      </c>
      <c r="E94" s="472" t="s">
        <v>40</v>
      </c>
      <c r="F94" s="472"/>
      <c r="G94" s="235" t="s">
        <v>6</v>
      </c>
      <c r="H94" s="236" t="s">
        <v>7</v>
      </c>
      <c r="I94" s="236" t="s">
        <v>8</v>
      </c>
      <c r="J94" s="236" t="s">
        <v>9</v>
      </c>
    </row>
    <row r="95" spans="1:11" s="222" customFormat="1" ht="25.5" x14ac:dyDescent="0.2">
      <c r="A95" s="250" t="s">
        <v>41</v>
      </c>
      <c r="B95" s="238" t="s">
        <v>263</v>
      </c>
      <c r="C95" s="250" t="s">
        <v>15</v>
      </c>
      <c r="D95" s="250" t="s">
        <v>262</v>
      </c>
      <c r="E95" s="477" t="s">
        <v>119</v>
      </c>
      <c r="F95" s="477"/>
      <c r="G95" s="237" t="s">
        <v>20</v>
      </c>
      <c r="H95" s="6">
        <v>1</v>
      </c>
      <c r="I95" s="7">
        <v>206.58</v>
      </c>
      <c r="J95" s="7">
        <v>206.58</v>
      </c>
      <c r="K95" s="255"/>
    </row>
    <row r="96" spans="1:11" s="222" customFormat="1" ht="25.5" x14ac:dyDescent="0.2">
      <c r="A96" s="251" t="s">
        <v>43</v>
      </c>
      <c r="B96" s="8" t="s">
        <v>264</v>
      </c>
      <c r="C96" s="251" t="s">
        <v>15</v>
      </c>
      <c r="D96" s="251" t="s">
        <v>265</v>
      </c>
      <c r="E96" s="476" t="s">
        <v>46</v>
      </c>
      <c r="F96" s="476"/>
      <c r="G96" s="9" t="s">
        <v>47</v>
      </c>
      <c r="H96" s="10">
        <v>1</v>
      </c>
      <c r="I96" s="11">
        <v>15.94</v>
      </c>
      <c r="J96" s="11">
        <v>15.94</v>
      </c>
    </row>
    <row r="97" spans="1:11" s="222" customFormat="1" ht="25.5" x14ac:dyDescent="0.2">
      <c r="A97" s="251" t="s">
        <v>43</v>
      </c>
      <c r="B97" s="8" t="s">
        <v>266</v>
      </c>
      <c r="C97" s="251" t="s">
        <v>15</v>
      </c>
      <c r="D97" s="251" t="s">
        <v>267</v>
      </c>
      <c r="E97" s="476" t="s">
        <v>46</v>
      </c>
      <c r="F97" s="476"/>
      <c r="G97" s="9" t="s">
        <v>47</v>
      </c>
      <c r="H97" s="10">
        <v>1</v>
      </c>
      <c r="I97" s="11">
        <v>19.12</v>
      </c>
      <c r="J97" s="11">
        <v>19.12</v>
      </c>
    </row>
    <row r="98" spans="1:11" s="222" customFormat="1" ht="25.5" x14ac:dyDescent="0.2">
      <c r="A98" s="247" t="s">
        <v>50</v>
      </c>
      <c r="B98" s="12" t="s">
        <v>268</v>
      </c>
      <c r="C98" s="247" t="s">
        <v>15</v>
      </c>
      <c r="D98" s="247" t="s">
        <v>269</v>
      </c>
      <c r="E98" s="470" t="s">
        <v>53</v>
      </c>
      <c r="F98" s="470"/>
      <c r="G98" s="13" t="s">
        <v>35</v>
      </c>
      <c r="H98" s="14">
        <v>3.2</v>
      </c>
      <c r="I98" s="15">
        <v>53.6</v>
      </c>
      <c r="J98" s="15">
        <v>171.52</v>
      </c>
    </row>
    <row r="99" spans="1:11" s="222" customFormat="1" ht="14.25" customHeight="1" x14ac:dyDescent="0.2">
      <c r="A99" s="248"/>
      <c r="B99" s="248"/>
      <c r="C99" s="248"/>
      <c r="D99" s="248"/>
      <c r="E99" s="248" t="s">
        <v>73</v>
      </c>
      <c r="F99" s="122">
        <v>30.56</v>
      </c>
      <c r="G99" s="248" t="s">
        <v>74</v>
      </c>
      <c r="H99" s="122">
        <v>0</v>
      </c>
      <c r="I99" s="248" t="s">
        <v>75</v>
      </c>
      <c r="J99" s="122">
        <v>30.56</v>
      </c>
    </row>
    <row r="100" spans="1:11" s="222" customFormat="1" x14ac:dyDescent="0.2">
      <c r="A100" s="248"/>
      <c r="B100" s="248"/>
      <c r="C100" s="248"/>
      <c r="D100" s="248"/>
      <c r="E100" s="248" t="s">
        <v>76</v>
      </c>
      <c r="F100" s="122">
        <v>48.62</v>
      </c>
      <c r="G100" s="248"/>
      <c r="H100" s="471" t="s">
        <v>77</v>
      </c>
      <c r="I100" s="471"/>
      <c r="J100" s="122">
        <v>255.2</v>
      </c>
    </row>
    <row r="101" spans="1:11" ht="29.25" customHeight="1" x14ac:dyDescent="0.2">
      <c r="A101" s="253"/>
      <c r="B101" s="253"/>
      <c r="C101" s="253"/>
      <c r="D101" s="253"/>
      <c r="E101" s="253"/>
      <c r="F101" s="253"/>
      <c r="G101" s="253" t="s">
        <v>78</v>
      </c>
      <c r="H101" s="123">
        <v>4.8</v>
      </c>
      <c r="I101" s="253" t="s">
        <v>79</v>
      </c>
      <c r="J101" s="255">
        <f>TRUNC(J100*H101,2)</f>
        <v>1224.96</v>
      </c>
    </row>
    <row r="102" spans="1:11" ht="24" customHeight="1" x14ac:dyDescent="0.2">
      <c r="A102" s="249" t="s">
        <v>426</v>
      </c>
      <c r="B102" s="236" t="s">
        <v>3</v>
      </c>
      <c r="C102" s="249" t="s">
        <v>4</v>
      </c>
      <c r="D102" s="249" t="s">
        <v>5</v>
      </c>
      <c r="E102" s="472" t="s">
        <v>40</v>
      </c>
      <c r="F102" s="472"/>
      <c r="G102" s="235" t="s">
        <v>6</v>
      </c>
      <c r="H102" s="236" t="s">
        <v>7</v>
      </c>
      <c r="I102" s="236" t="s">
        <v>8</v>
      </c>
      <c r="J102" s="236" t="s">
        <v>9</v>
      </c>
    </row>
    <row r="103" spans="1:11" ht="24" customHeight="1" x14ac:dyDescent="0.2">
      <c r="A103" s="250" t="s">
        <v>41</v>
      </c>
      <c r="B103" s="238" t="s">
        <v>255</v>
      </c>
      <c r="C103" s="250" t="s">
        <v>15</v>
      </c>
      <c r="D103" s="250" t="s">
        <v>248</v>
      </c>
      <c r="E103" s="477" t="s">
        <v>90</v>
      </c>
      <c r="F103" s="477"/>
      <c r="G103" s="237" t="s">
        <v>20</v>
      </c>
      <c r="H103" s="6">
        <v>1</v>
      </c>
      <c r="I103" s="7">
        <v>10.09</v>
      </c>
      <c r="J103" s="7">
        <v>10.09</v>
      </c>
      <c r="K103" s="255"/>
    </row>
    <row r="104" spans="1:11" ht="25.5" x14ac:dyDescent="0.2">
      <c r="A104" s="251" t="s">
        <v>43</v>
      </c>
      <c r="B104" s="8" t="s">
        <v>127</v>
      </c>
      <c r="C104" s="251" t="s">
        <v>15</v>
      </c>
      <c r="D104" s="251" t="s">
        <v>128</v>
      </c>
      <c r="E104" s="476" t="s">
        <v>46</v>
      </c>
      <c r="F104" s="476"/>
      <c r="G104" s="9" t="s">
        <v>47</v>
      </c>
      <c r="H104" s="10">
        <v>0.03</v>
      </c>
      <c r="I104" s="11">
        <v>17.25</v>
      </c>
      <c r="J104" s="11">
        <v>0.51</v>
      </c>
    </row>
    <row r="105" spans="1:11" ht="25.5" x14ac:dyDescent="0.2">
      <c r="A105" s="251" t="s">
        <v>43</v>
      </c>
      <c r="B105" s="8" t="s">
        <v>48</v>
      </c>
      <c r="C105" s="251" t="s">
        <v>15</v>
      </c>
      <c r="D105" s="251" t="s">
        <v>49</v>
      </c>
      <c r="E105" s="476" t="s">
        <v>46</v>
      </c>
      <c r="F105" s="476"/>
      <c r="G105" s="9" t="s">
        <v>47</v>
      </c>
      <c r="H105" s="10">
        <v>0.06</v>
      </c>
      <c r="I105" s="11">
        <v>12.89</v>
      </c>
      <c r="J105" s="11">
        <v>0.77</v>
      </c>
    </row>
    <row r="106" spans="1:11" x14ac:dyDescent="0.2">
      <c r="A106" s="247" t="s">
        <v>50</v>
      </c>
      <c r="B106" s="12" t="s">
        <v>129</v>
      </c>
      <c r="C106" s="247" t="s">
        <v>15</v>
      </c>
      <c r="D106" s="247" t="s">
        <v>130</v>
      </c>
      <c r="E106" s="470" t="s">
        <v>53</v>
      </c>
      <c r="F106" s="470"/>
      <c r="G106" s="13" t="s">
        <v>35</v>
      </c>
      <c r="H106" s="14">
        <v>1.4999999999999999E-2</v>
      </c>
      <c r="I106" s="15">
        <v>12</v>
      </c>
      <c r="J106" s="15">
        <v>0.18</v>
      </c>
    </row>
    <row r="107" spans="1:11" ht="14.25" customHeight="1" x14ac:dyDescent="0.2">
      <c r="A107" s="247" t="s">
        <v>50</v>
      </c>
      <c r="B107" s="12" t="s">
        <v>131</v>
      </c>
      <c r="C107" s="247" t="s">
        <v>15</v>
      </c>
      <c r="D107" s="247" t="s">
        <v>132</v>
      </c>
      <c r="E107" s="470" t="s">
        <v>53</v>
      </c>
      <c r="F107" s="470"/>
      <c r="G107" s="13" t="s">
        <v>20</v>
      </c>
      <c r="H107" s="14">
        <v>1.03</v>
      </c>
      <c r="I107" s="15">
        <v>8.3800000000000008</v>
      </c>
      <c r="J107" s="15">
        <v>8.6300000000000008</v>
      </c>
    </row>
    <row r="108" spans="1:11" ht="18" customHeight="1" x14ac:dyDescent="0.2">
      <c r="A108" s="248"/>
      <c r="B108" s="248"/>
      <c r="C108" s="248"/>
      <c r="D108" s="248"/>
      <c r="E108" s="248" t="s">
        <v>73</v>
      </c>
      <c r="F108" s="122">
        <v>1.08</v>
      </c>
      <c r="G108" s="248" t="s">
        <v>74</v>
      </c>
      <c r="H108" s="122">
        <v>0</v>
      </c>
      <c r="I108" s="248" t="s">
        <v>75</v>
      </c>
      <c r="J108" s="122">
        <v>1.08</v>
      </c>
    </row>
    <row r="109" spans="1:11" ht="15" customHeight="1" x14ac:dyDescent="0.2">
      <c r="A109" s="248"/>
      <c r="B109" s="248"/>
      <c r="C109" s="248"/>
      <c r="D109" s="248"/>
      <c r="E109" s="248" t="s">
        <v>76</v>
      </c>
      <c r="F109" s="122">
        <v>2.37</v>
      </c>
      <c r="G109" s="248"/>
      <c r="H109" s="471" t="s">
        <v>77</v>
      </c>
      <c r="I109" s="471"/>
      <c r="J109" s="122">
        <v>12.46</v>
      </c>
    </row>
    <row r="110" spans="1:11" s="254" customFormat="1" ht="0.95" customHeight="1" x14ac:dyDescent="0.2">
      <c r="A110" s="248"/>
      <c r="B110" s="248"/>
      <c r="C110" s="248"/>
      <c r="D110" s="248"/>
      <c r="E110" s="248"/>
      <c r="F110" s="122"/>
      <c r="G110" s="248"/>
      <c r="H110" s="248"/>
      <c r="I110" s="248"/>
      <c r="J110" s="122"/>
    </row>
    <row r="111" spans="1:11" ht="33" customHeight="1" x14ac:dyDescent="0.2">
      <c r="A111" s="253"/>
      <c r="B111" s="253"/>
      <c r="C111" s="253"/>
      <c r="D111" s="253"/>
      <c r="E111" s="253"/>
      <c r="F111" s="253"/>
      <c r="G111" s="253" t="s">
        <v>78</v>
      </c>
      <c r="H111" s="123">
        <v>2.16</v>
      </c>
      <c r="I111" s="253" t="s">
        <v>79</v>
      </c>
      <c r="J111" s="255">
        <f>TRUNC(J109*H111,2)</f>
        <v>26.91</v>
      </c>
    </row>
    <row r="112" spans="1:11" ht="24" customHeight="1" x14ac:dyDescent="0.2">
      <c r="A112" s="249" t="s">
        <v>427</v>
      </c>
      <c r="B112" s="236" t="s">
        <v>3</v>
      </c>
      <c r="C112" s="249" t="s">
        <v>4</v>
      </c>
      <c r="D112" s="249" t="s">
        <v>5</v>
      </c>
      <c r="E112" s="472" t="s">
        <v>40</v>
      </c>
      <c r="F112" s="472"/>
      <c r="G112" s="235" t="s">
        <v>6</v>
      </c>
      <c r="H112" s="236" t="s">
        <v>7</v>
      </c>
      <c r="I112" s="236" t="s">
        <v>8</v>
      </c>
      <c r="J112" s="236" t="s">
        <v>9</v>
      </c>
    </row>
    <row r="113" spans="1:11" ht="24" customHeight="1" x14ac:dyDescent="0.2">
      <c r="A113" s="250" t="s">
        <v>41</v>
      </c>
      <c r="B113" s="238" t="s">
        <v>31</v>
      </c>
      <c r="C113" s="250" t="s">
        <v>15</v>
      </c>
      <c r="D113" s="250" t="s">
        <v>32</v>
      </c>
      <c r="E113" s="477" t="s">
        <v>90</v>
      </c>
      <c r="F113" s="477"/>
      <c r="G113" s="237" t="s">
        <v>20</v>
      </c>
      <c r="H113" s="6">
        <v>1</v>
      </c>
      <c r="I113" s="7">
        <v>59.12</v>
      </c>
      <c r="J113" s="7">
        <v>59.12</v>
      </c>
      <c r="K113" s="255"/>
    </row>
    <row r="114" spans="1:11" ht="38.25" x14ac:dyDescent="0.2">
      <c r="A114" s="251" t="s">
        <v>43</v>
      </c>
      <c r="B114" s="8" t="s">
        <v>81</v>
      </c>
      <c r="C114" s="251" t="s">
        <v>15</v>
      </c>
      <c r="D114" s="251" t="s">
        <v>82</v>
      </c>
      <c r="E114" s="476" t="s">
        <v>83</v>
      </c>
      <c r="F114" s="476"/>
      <c r="G114" s="9" t="s">
        <v>84</v>
      </c>
      <c r="H114" s="10">
        <v>0.05</v>
      </c>
      <c r="I114" s="11">
        <v>19.62</v>
      </c>
      <c r="J114" s="11">
        <v>0.98</v>
      </c>
    </row>
    <row r="115" spans="1:11" ht="38.25" x14ac:dyDescent="0.2">
      <c r="A115" s="251" t="s">
        <v>43</v>
      </c>
      <c r="B115" s="8" t="s">
        <v>85</v>
      </c>
      <c r="C115" s="251" t="s">
        <v>15</v>
      </c>
      <c r="D115" s="251" t="s">
        <v>86</v>
      </c>
      <c r="E115" s="476" t="s">
        <v>83</v>
      </c>
      <c r="F115" s="476"/>
      <c r="G115" s="9" t="s">
        <v>87</v>
      </c>
      <c r="H115" s="10">
        <v>3.7999999999999999E-2</v>
      </c>
      <c r="I115" s="11">
        <v>16.920000000000002</v>
      </c>
      <c r="J115" s="11">
        <v>0.64</v>
      </c>
    </row>
    <row r="116" spans="1:11" ht="30" customHeight="1" x14ac:dyDescent="0.2">
      <c r="A116" s="251" t="s">
        <v>43</v>
      </c>
      <c r="B116" s="8" t="s">
        <v>91</v>
      </c>
      <c r="C116" s="251" t="s">
        <v>15</v>
      </c>
      <c r="D116" s="251" t="s">
        <v>92</v>
      </c>
      <c r="E116" s="476" t="s">
        <v>46</v>
      </c>
      <c r="F116" s="476"/>
      <c r="G116" s="9" t="s">
        <v>47</v>
      </c>
      <c r="H116" s="10">
        <v>8.7999999999999995E-2</v>
      </c>
      <c r="I116" s="11">
        <v>14.08</v>
      </c>
      <c r="J116" s="11">
        <v>1.23</v>
      </c>
    </row>
    <row r="117" spans="1:11" ht="0.95" customHeight="1" x14ac:dyDescent="0.2">
      <c r="A117" s="251" t="s">
        <v>43</v>
      </c>
      <c r="B117" s="8" t="s">
        <v>93</v>
      </c>
      <c r="C117" s="251" t="s">
        <v>15</v>
      </c>
      <c r="D117" s="251" t="s">
        <v>94</v>
      </c>
      <c r="E117" s="476" t="s">
        <v>46</v>
      </c>
      <c r="F117" s="476"/>
      <c r="G117" s="9" t="s">
        <v>47</v>
      </c>
      <c r="H117" s="10">
        <v>0.438</v>
      </c>
      <c r="I117" s="11">
        <v>17.25</v>
      </c>
      <c r="J117" s="11">
        <v>7.55</v>
      </c>
    </row>
    <row r="118" spans="1:11" x14ac:dyDescent="0.2">
      <c r="A118" s="247" t="s">
        <v>50</v>
      </c>
      <c r="B118" s="12" t="s">
        <v>120</v>
      </c>
      <c r="C118" s="247" t="s">
        <v>15</v>
      </c>
      <c r="D118" s="247" t="s">
        <v>121</v>
      </c>
      <c r="E118" s="470" t="s">
        <v>53</v>
      </c>
      <c r="F118" s="470"/>
      <c r="G118" s="13" t="s">
        <v>35</v>
      </c>
      <c r="H118" s="14">
        <v>3.1E-2</v>
      </c>
      <c r="I118" s="15">
        <v>12.2</v>
      </c>
      <c r="J118" s="15">
        <v>0.37</v>
      </c>
    </row>
    <row r="119" spans="1:11" ht="25.5" x14ac:dyDescent="0.2">
      <c r="A119" s="247" t="s">
        <v>50</v>
      </c>
      <c r="B119" s="12" t="s">
        <v>122</v>
      </c>
      <c r="C119" s="247" t="s">
        <v>15</v>
      </c>
      <c r="D119" s="247" t="s">
        <v>123</v>
      </c>
      <c r="E119" s="470" t="s">
        <v>53</v>
      </c>
      <c r="F119" s="470"/>
      <c r="G119" s="13" t="s">
        <v>56</v>
      </c>
      <c r="H119" s="14">
        <v>4.1180000000000003</v>
      </c>
      <c r="I119" s="15">
        <v>2.4900000000000002</v>
      </c>
      <c r="J119" s="15">
        <v>10.25</v>
      </c>
    </row>
    <row r="120" spans="1:11" ht="14.25" customHeight="1" x14ac:dyDescent="0.2">
      <c r="A120" s="247" t="s">
        <v>50</v>
      </c>
      <c r="B120" s="12" t="s">
        <v>124</v>
      </c>
      <c r="C120" s="247" t="s">
        <v>15</v>
      </c>
      <c r="D120" s="247" t="s">
        <v>125</v>
      </c>
      <c r="E120" s="470" t="s">
        <v>53</v>
      </c>
      <c r="F120" s="470"/>
      <c r="G120" s="13" t="s">
        <v>56</v>
      </c>
      <c r="H120" s="14">
        <v>3.7069999999999999</v>
      </c>
      <c r="I120" s="15">
        <v>10.28</v>
      </c>
      <c r="J120" s="15">
        <v>38.1</v>
      </c>
    </row>
    <row r="121" spans="1:11" ht="21" customHeight="1" x14ac:dyDescent="0.2">
      <c r="A121" s="248"/>
      <c r="B121" s="248"/>
      <c r="C121" s="248"/>
      <c r="D121" s="248"/>
      <c r="E121" s="248" t="s">
        <v>73</v>
      </c>
      <c r="F121" s="122">
        <v>8.93</v>
      </c>
      <c r="G121" s="248" t="s">
        <v>74</v>
      </c>
      <c r="H121" s="122">
        <v>0</v>
      </c>
      <c r="I121" s="248" t="s">
        <v>75</v>
      </c>
      <c r="J121" s="122">
        <v>8.93</v>
      </c>
    </row>
    <row r="122" spans="1:11" ht="17.25" customHeight="1" x14ac:dyDescent="0.2">
      <c r="A122" s="248"/>
      <c r="B122" s="248"/>
      <c r="C122" s="248"/>
      <c r="D122" s="248"/>
      <c r="E122" s="248" t="s">
        <v>76</v>
      </c>
      <c r="F122" s="122">
        <v>13.91</v>
      </c>
      <c r="G122" s="248"/>
      <c r="H122" s="471" t="s">
        <v>77</v>
      </c>
      <c r="I122" s="471"/>
      <c r="J122" s="122">
        <v>73.03</v>
      </c>
    </row>
    <row r="123" spans="1:11" ht="32.25" customHeight="1" x14ac:dyDescent="0.2">
      <c r="A123" s="253"/>
      <c r="B123" s="253"/>
      <c r="C123" s="253"/>
      <c r="D123" s="253"/>
      <c r="E123" s="253"/>
      <c r="F123" s="253"/>
      <c r="G123" s="253" t="s">
        <v>78</v>
      </c>
      <c r="H123" s="123">
        <v>4.8</v>
      </c>
      <c r="I123" s="253" t="s">
        <v>79</v>
      </c>
      <c r="J123" s="255">
        <f>TRUNC(J122*H123,2)</f>
        <v>350.54</v>
      </c>
    </row>
    <row r="124" spans="1:11" ht="24" customHeight="1" x14ac:dyDescent="0.2">
      <c r="A124" s="249" t="s">
        <v>428</v>
      </c>
      <c r="B124" s="236" t="s">
        <v>3</v>
      </c>
      <c r="C124" s="249" t="s">
        <v>4</v>
      </c>
      <c r="D124" s="249" t="s">
        <v>5</v>
      </c>
      <c r="E124" s="472" t="s">
        <v>40</v>
      </c>
      <c r="F124" s="472"/>
      <c r="G124" s="235" t="s">
        <v>6</v>
      </c>
      <c r="H124" s="236" t="s">
        <v>7</v>
      </c>
      <c r="I124" s="236" t="s">
        <v>8</v>
      </c>
      <c r="J124" s="236" t="s">
        <v>9</v>
      </c>
    </row>
    <row r="125" spans="1:11" ht="38.25" x14ac:dyDescent="0.2">
      <c r="A125" s="250" t="s">
        <v>41</v>
      </c>
      <c r="B125" s="238" t="s">
        <v>219</v>
      </c>
      <c r="C125" s="250" t="s">
        <v>15</v>
      </c>
      <c r="D125" s="250" t="s">
        <v>220</v>
      </c>
      <c r="E125" s="477" t="s">
        <v>90</v>
      </c>
      <c r="F125" s="477"/>
      <c r="G125" s="237" t="s">
        <v>30</v>
      </c>
      <c r="H125" s="6">
        <v>1</v>
      </c>
      <c r="I125" s="7">
        <v>358.85</v>
      </c>
      <c r="J125" s="7">
        <v>358.85</v>
      </c>
      <c r="K125" s="255"/>
    </row>
    <row r="126" spans="1:11" ht="14.25" customHeight="1" x14ac:dyDescent="0.2">
      <c r="A126" s="251" t="s">
        <v>43</v>
      </c>
      <c r="B126" s="8" t="s">
        <v>221</v>
      </c>
      <c r="C126" s="251" t="s">
        <v>15</v>
      </c>
      <c r="D126" s="251" t="s">
        <v>222</v>
      </c>
      <c r="E126" s="476" t="s">
        <v>83</v>
      </c>
      <c r="F126" s="476"/>
      <c r="G126" s="9" t="s">
        <v>84</v>
      </c>
      <c r="H126" s="10">
        <v>0.79</v>
      </c>
      <c r="I126" s="11">
        <v>1.46</v>
      </c>
      <c r="J126" s="11">
        <v>1.1499999999999999</v>
      </c>
    </row>
    <row r="127" spans="1:11" ht="38.25" x14ac:dyDescent="0.2">
      <c r="A127" s="251" t="s">
        <v>43</v>
      </c>
      <c r="B127" s="8" t="s">
        <v>223</v>
      </c>
      <c r="C127" s="251" t="s">
        <v>15</v>
      </c>
      <c r="D127" s="251" t="s">
        <v>224</v>
      </c>
      <c r="E127" s="476" t="s">
        <v>83</v>
      </c>
      <c r="F127" s="476"/>
      <c r="G127" s="9" t="s">
        <v>87</v>
      </c>
      <c r="H127" s="10">
        <v>0.75</v>
      </c>
      <c r="I127" s="11">
        <v>0.23</v>
      </c>
      <c r="J127" s="11">
        <v>0.17</v>
      </c>
    </row>
    <row r="128" spans="1:11" ht="0.95" customHeight="1" x14ac:dyDescent="0.2">
      <c r="A128" s="251" t="s">
        <v>43</v>
      </c>
      <c r="B128" s="8" t="s">
        <v>48</v>
      </c>
      <c r="C128" s="251" t="s">
        <v>15</v>
      </c>
      <c r="D128" s="251" t="s">
        <v>49</v>
      </c>
      <c r="E128" s="476" t="s">
        <v>46</v>
      </c>
      <c r="F128" s="476"/>
      <c r="G128" s="9" t="s">
        <v>47</v>
      </c>
      <c r="H128" s="10">
        <v>2.44</v>
      </c>
      <c r="I128" s="11">
        <v>12.89</v>
      </c>
      <c r="J128" s="11">
        <v>31.45</v>
      </c>
    </row>
    <row r="129" spans="1:11" ht="24" customHeight="1" x14ac:dyDescent="0.2">
      <c r="A129" s="251" t="s">
        <v>43</v>
      </c>
      <c r="B129" s="8" t="s">
        <v>225</v>
      </c>
      <c r="C129" s="251" t="s">
        <v>15</v>
      </c>
      <c r="D129" s="251" t="s">
        <v>226</v>
      </c>
      <c r="E129" s="476" t="s">
        <v>46</v>
      </c>
      <c r="F129" s="476"/>
      <c r="G129" s="9" t="s">
        <v>47</v>
      </c>
      <c r="H129" s="10">
        <v>1.54</v>
      </c>
      <c r="I129" s="11">
        <v>16.47</v>
      </c>
      <c r="J129" s="11">
        <v>25.36</v>
      </c>
    </row>
    <row r="130" spans="1:11" ht="25.5" x14ac:dyDescent="0.2">
      <c r="A130" s="247" t="s">
        <v>50</v>
      </c>
      <c r="B130" s="12" t="s">
        <v>227</v>
      </c>
      <c r="C130" s="247" t="s">
        <v>15</v>
      </c>
      <c r="D130" s="247" t="s">
        <v>228</v>
      </c>
      <c r="E130" s="470" t="s">
        <v>53</v>
      </c>
      <c r="F130" s="470"/>
      <c r="G130" s="13" t="s">
        <v>30</v>
      </c>
      <c r="H130" s="14">
        <v>0.70099999999999996</v>
      </c>
      <c r="I130" s="15">
        <v>25</v>
      </c>
      <c r="J130" s="15">
        <v>17.52</v>
      </c>
    </row>
    <row r="131" spans="1:11" ht="14.25" customHeight="1" x14ac:dyDescent="0.2">
      <c r="A131" s="247" t="s">
        <v>50</v>
      </c>
      <c r="B131" s="12" t="s">
        <v>229</v>
      </c>
      <c r="C131" s="247" t="s">
        <v>15</v>
      </c>
      <c r="D131" s="247" t="s">
        <v>230</v>
      </c>
      <c r="E131" s="470" t="s">
        <v>53</v>
      </c>
      <c r="F131" s="470"/>
      <c r="G131" s="13" t="s">
        <v>35</v>
      </c>
      <c r="H131" s="14">
        <v>486.85</v>
      </c>
      <c r="I131" s="15">
        <v>0.51</v>
      </c>
      <c r="J131" s="15">
        <v>248.29</v>
      </c>
    </row>
    <row r="132" spans="1:11" ht="30" customHeight="1" x14ac:dyDescent="0.2">
      <c r="A132" s="247" t="s">
        <v>50</v>
      </c>
      <c r="B132" s="12" t="s">
        <v>231</v>
      </c>
      <c r="C132" s="247" t="s">
        <v>15</v>
      </c>
      <c r="D132" s="247" t="s">
        <v>232</v>
      </c>
      <c r="E132" s="470" t="s">
        <v>53</v>
      </c>
      <c r="F132" s="470"/>
      <c r="G132" s="13" t="s">
        <v>30</v>
      </c>
      <c r="H132" s="14">
        <v>0.56100000000000005</v>
      </c>
      <c r="I132" s="15">
        <v>62.24</v>
      </c>
      <c r="J132" s="15">
        <v>34.909999999999997</v>
      </c>
    </row>
    <row r="133" spans="1:11" s="234" customFormat="1" x14ac:dyDescent="0.2">
      <c r="A133" s="248"/>
      <c r="B133" s="248"/>
      <c r="C133" s="248"/>
      <c r="D133" s="248"/>
      <c r="E133" s="248" t="s">
        <v>73</v>
      </c>
      <c r="F133" s="122">
        <v>48.53</v>
      </c>
      <c r="G133" s="248" t="s">
        <v>74</v>
      </c>
      <c r="H133" s="122">
        <v>0</v>
      </c>
      <c r="I133" s="248" t="s">
        <v>75</v>
      </c>
      <c r="J133" s="122">
        <v>48.53</v>
      </c>
    </row>
    <row r="134" spans="1:11" s="234" customFormat="1" x14ac:dyDescent="0.2">
      <c r="A134" s="248"/>
      <c r="B134" s="248"/>
      <c r="C134" s="248"/>
      <c r="D134" s="248"/>
      <c r="E134" s="248" t="s">
        <v>76</v>
      </c>
      <c r="F134" s="122">
        <v>84.47</v>
      </c>
      <c r="G134" s="248"/>
      <c r="H134" s="471" t="s">
        <v>77</v>
      </c>
      <c r="I134" s="471"/>
      <c r="J134" s="122">
        <v>443.32</v>
      </c>
    </row>
    <row r="135" spans="1:11" s="234" customFormat="1" ht="37.5" customHeight="1" x14ac:dyDescent="0.2">
      <c r="A135" s="253"/>
      <c r="B135" s="253"/>
      <c r="C135" s="253"/>
      <c r="D135" s="253"/>
      <c r="E135" s="253"/>
      <c r="F135" s="253"/>
      <c r="G135" s="253" t="s">
        <v>78</v>
      </c>
      <c r="H135" s="123">
        <v>0.27</v>
      </c>
      <c r="I135" s="253" t="s">
        <v>79</v>
      </c>
      <c r="J135" s="255">
        <f>TRUNC(J134*H135,2)</f>
        <v>119.69</v>
      </c>
    </row>
    <row r="136" spans="1:11" s="234" customFormat="1" ht="30" customHeight="1" x14ac:dyDescent="0.2">
      <c r="A136" s="249" t="s">
        <v>430</v>
      </c>
      <c r="B136" s="236" t="s">
        <v>3</v>
      </c>
      <c r="C136" s="249" t="s">
        <v>4</v>
      </c>
      <c r="D136" s="249" t="s">
        <v>5</v>
      </c>
      <c r="E136" s="472" t="s">
        <v>40</v>
      </c>
      <c r="F136" s="472"/>
      <c r="G136" s="235" t="s">
        <v>6</v>
      </c>
      <c r="H136" s="236" t="s">
        <v>7</v>
      </c>
      <c r="I136" s="236" t="s">
        <v>8</v>
      </c>
      <c r="J136" s="236" t="s">
        <v>9</v>
      </c>
    </row>
    <row r="137" spans="1:11" ht="24" customHeight="1" x14ac:dyDescent="0.2">
      <c r="A137" s="252" t="s">
        <v>50</v>
      </c>
      <c r="B137" s="17" t="s">
        <v>421</v>
      </c>
      <c r="C137" s="252" t="s">
        <v>434</v>
      </c>
      <c r="D137" s="252" t="s">
        <v>416</v>
      </c>
      <c r="E137" s="475" t="s">
        <v>118</v>
      </c>
      <c r="F137" s="475"/>
      <c r="G137" s="18" t="s">
        <v>17</v>
      </c>
      <c r="H137" s="19">
        <v>1</v>
      </c>
      <c r="I137" s="20">
        <v>21787.5</v>
      </c>
      <c r="J137" s="20">
        <f>I137</f>
        <v>21787.5</v>
      </c>
      <c r="K137" s="255"/>
    </row>
    <row r="138" spans="1:11" ht="24" customHeight="1" x14ac:dyDescent="0.2">
      <c r="A138" s="248"/>
      <c r="B138" s="248"/>
      <c r="C138" s="248"/>
      <c r="D138" s="248"/>
      <c r="E138" s="248" t="s">
        <v>73</v>
      </c>
      <c r="F138" s="122">
        <v>0</v>
      </c>
      <c r="G138" s="248" t="s">
        <v>74</v>
      </c>
      <c r="H138" s="122">
        <v>0</v>
      </c>
      <c r="I138" s="248" t="s">
        <v>75</v>
      </c>
      <c r="J138" s="122">
        <v>0</v>
      </c>
    </row>
    <row r="139" spans="1:11" x14ac:dyDescent="0.2">
      <c r="A139" s="248"/>
      <c r="B139" s="248"/>
      <c r="C139" s="248"/>
      <c r="D139" s="248"/>
      <c r="E139" s="248" t="s">
        <v>76</v>
      </c>
      <c r="F139" s="122">
        <v>0</v>
      </c>
      <c r="G139" s="248"/>
      <c r="H139" s="471" t="s">
        <v>77</v>
      </c>
      <c r="I139" s="471"/>
      <c r="J139" s="122">
        <f>J137</f>
        <v>21787.5</v>
      </c>
    </row>
    <row r="140" spans="1:11" ht="31.5" customHeight="1" thickBot="1" x14ac:dyDescent="0.25">
      <c r="A140" s="253"/>
      <c r="B140" s="253"/>
      <c r="C140" s="253"/>
      <c r="D140" s="253"/>
      <c r="E140" s="253"/>
      <c r="F140" s="253"/>
      <c r="G140" s="253" t="s">
        <v>78</v>
      </c>
      <c r="H140" s="123">
        <v>12</v>
      </c>
      <c r="I140" s="253" t="s">
        <v>79</v>
      </c>
      <c r="J140" s="255">
        <f>TRUNC(J139*H140,2)</f>
        <v>261450</v>
      </c>
    </row>
    <row r="141" spans="1:11" ht="0.95" customHeight="1" thickTop="1" thickBot="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</row>
    <row r="142" spans="1:11" ht="0.95" customHeight="1" thickTop="1" thickBot="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</row>
    <row r="143" spans="1:11" ht="0.95" customHeight="1" thickTop="1" x14ac:dyDescent="0.2">
      <c r="A143" s="16"/>
      <c r="B143" s="16"/>
      <c r="C143" s="16"/>
      <c r="D143" s="16"/>
      <c r="E143" s="16"/>
      <c r="F143" s="16"/>
      <c r="G143" s="16"/>
      <c r="H143" s="16"/>
      <c r="I143" s="16"/>
      <c r="J143" s="16"/>
    </row>
    <row r="144" spans="1:11" ht="24" customHeight="1" x14ac:dyDescent="0.2">
      <c r="A144" s="214" t="s">
        <v>33</v>
      </c>
      <c r="B144" s="1"/>
      <c r="C144" s="1"/>
      <c r="D144" s="211" t="s">
        <v>34</v>
      </c>
      <c r="E144" s="1"/>
      <c r="F144" s="495"/>
      <c r="G144" s="496"/>
      <c r="H144" s="2"/>
      <c r="I144" s="1"/>
      <c r="J144" s="121">
        <f>J151</f>
        <v>17.04</v>
      </c>
    </row>
    <row r="145" spans="1:12" ht="28.5" customHeight="1" x14ac:dyDescent="0.2">
      <c r="A145" s="250" t="s">
        <v>41</v>
      </c>
      <c r="B145" s="238" t="s">
        <v>26</v>
      </c>
      <c r="C145" s="250" t="s">
        <v>15</v>
      </c>
      <c r="D145" s="250" t="s">
        <v>27</v>
      </c>
      <c r="E145" s="477" t="s">
        <v>46</v>
      </c>
      <c r="F145" s="477"/>
      <c r="G145" s="237" t="s">
        <v>20</v>
      </c>
      <c r="H145" s="6">
        <v>1</v>
      </c>
      <c r="I145" s="7">
        <v>3.6</v>
      </c>
      <c r="J145" s="7">
        <v>3.6</v>
      </c>
      <c r="K145" s="255"/>
    </row>
    <row r="146" spans="1:12" ht="24" customHeight="1" x14ac:dyDescent="0.2">
      <c r="A146" s="251" t="s">
        <v>43</v>
      </c>
      <c r="B146" s="8" t="s">
        <v>48</v>
      </c>
      <c r="C146" s="251" t="s">
        <v>15</v>
      </c>
      <c r="D146" s="251" t="s">
        <v>49</v>
      </c>
      <c r="E146" s="476" t="s">
        <v>46</v>
      </c>
      <c r="F146" s="476"/>
      <c r="G146" s="9" t="s">
        <v>47</v>
      </c>
      <c r="H146" s="10">
        <v>0.1</v>
      </c>
      <c r="I146" s="11">
        <v>12.89</v>
      </c>
      <c r="J146" s="11">
        <v>1.28</v>
      </c>
    </row>
    <row r="147" spans="1:12" ht="24" customHeight="1" x14ac:dyDescent="0.2">
      <c r="A147" s="247" t="s">
        <v>50</v>
      </c>
      <c r="B147" s="12" t="s">
        <v>116</v>
      </c>
      <c r="C147" s="247" t="s">
        <v>15</v>
      </c>
      <c r="D147" s="247" t="s">
        <v>117</v>
      </c>
      <c r="E147" s="470" t="s">
        <v>118</v>
      </c>
      <c r="F147" s="470"/>
      <c r="G147" s="13" t="s">
        <v>17</v>
      </c>
      <c r="H147" s="14">
        <v>2.5000000000000001E-5</v>
      </c>
      <c r="I147" s="15">
        <v>2691</v>
      </c>
      <c r="J147" s="15">
        <v>0.06</v>
      </c>
    </row>
    <row r="148" spans="1:12" ht="36" customHeight="1" x14ac:dyDescent="0.2">
      <c r="A148" s="247" t="s">
        <v>50</v>
      </c>
      <c r="B148" s="12" t="s">
        <v>411</v>
      </c>
      <c r="C148" s="247" t="s">
        <v>412</v>
      </c>
      <c r="D148" s="247" t="s">
        <v>413</v>
      </c>
      <c r="E148" s="470" t="s">
        <v>118</v>
      </c>
      <c r="F148" s="470"/>
      <c r="G148" s="13" t="s">
        <v>17</v>
      </c>
      <c r="H148" s="14">
        <v>1</v>
      </c>
      <c r="I148" s="15">
        <v>2.2688999999999999</v>
      </c>
      <c r="J148" s="15">
        <v>2.2599999999999998</v>
      </c>
    </row>
    <row r="149" spans="1:12" s="232" customFormat="1" ht="36" customHeight="1" x14ac:dyDescent="0.2">
      <c r="A149" s="248"/>
      <c r="B149" s="248"/>
      <c r="C149" s="248"/>
      <c r="D149" s="248"/>
      <c r="E149" s="248" t="s">
        <v>73</v>
      </c>
      <c r="F149" s="122">
        <v>1.06</v>
      </c>
      <c r="G149" s="248" t="s">
        <v>74</v>
      </c>
      <c r="H149" s="122">
        <v>0</v>
      </c>
      <c r="I149" s="248" t="s">
        <v>75</v>
      </c>
      <c r="J149" s="122">
        <v>1.06</v>
      </c>
    </row>
    <row r="150" spans="1:12" x14ac:dyDescent="0.2">
      <c r="A150" s="248"/>
      <c r="B150" s="248"/>
      <c r="C150" s="248"/>
      <c r="D150" s="248"/>
      <c r="E150" s="248" t="s">
        <v>76</v>
      </c>
      <c r="F150" s="122">
        <v>0.84</v>
      </c>
      <c r="G150" s="248"/>
      <c r="H150" s="471" t="s">
        <v>77</v>
      </c>
      <c r="I150" s="471"/>
      <c r="J150" s="122">
        <v>4.4400000000000004</v>
      </c>
      <c r="L150" s="21"/>
    </row>
    <row r="151" spans="1:12" ht="14.25" customHeight="1" thickBot="1" x14ac:dyDescent="0.25">
      <c r="A151" s="253"/>
      <c r="B151" s="253"/>
      <c r="C151" s="253"/>
      <c r="D151" s="253"/>
      <c r="E151" s="253"/>
      <c r="F151" s="253"/>
      <c r="G151" s="253" t="s">
        <v>78</v>
      </c>
      <c r="H151" s="123">
        <v>3.84</v>
      </c>
      <c r="I151" s="253" t="s">
        <v>79</v>
      </c>
      <c r="J151" s="255">
        <f>TRUNC(J150*H151,2)</f>
        <v>17.04</v>
      </c>
    </row>
    <row r="152" spans="1:12" ht="0.95" customHeight="1" thickTop="1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</row>
    <row r="153" spans="1:12" ht="15" thickBot="1" x14ac:dyDescent="0.2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L153" s="21"/>
    </row>
    <row r="154" spans="1:12" x14ac:dyDescent="0.2">
      <c r="A154" s="488"/>
      <c r="B154" s="488"/>
      <c r="C154" s="488"/>
      <c r="D154" s="23"/>
      <c r="E154" s="108"/>
      <c r="F154" s="499" t="s">
        <v>36</v>
      </c>
      <c r="G154" s="500"/>
      <c r="H154" s="497">
        <v>572647.24</v>
      </c>
      <c r="I154" s="497"/>
      <c r="J154" s="498"/>
      <c r="K154" s="21"/>
    </row>
    <row r="155" spans="1:12" x14ac:dyDescent="0.2">
      <c r="A155" s="488"/>
      <c r="B155" s="488"/>
      <c r="C155" s="488"/>
      <c r="D155" s="23"/>
      <c r="E155" s="108"/>
      <c r="F155" s="489" t="s">
        <v>37</v>
      </c>
      <c r="G155" s="490"/>
      <c r="H155" s="491">
        <v>46821.760000000009</v>
      </c>
      <c r="I155" s="491"/>
      <c r="J155" s="492"/>
      <c r="L155" s="21"/>
    </row>
    <row r="156" spans="1:12" ht="15" thickBot="1" x14ac:dyDescent="0.25">
      <c r="A156" s="488"/>
      <c r="B156" s="488"/>
      <c r="C156" s="488"/>
      <c r="D156" s="23"/>
      <c r="E156" s="108"/>
      <c r="F156" s="493" t="s">
        <v>38</v>
      </c>
      <c r="G156" s="494"/>
      <c r="H156" s="226"/>
      <c r="I156" s="227"/>
      <c r="J156" s="228">
        <v>619469</v>
      </c>
    </row>
    <row r="157" spans="1:12" x14ac:dyDescent="0.2">
      <c r="A157" s="124"/>
      <c r="B157" s="124"/>
      <c r="C157" s="124"/>
      <c r="D157" s="124"/>
      <c r="E157" s="124"/>
      <c r="F157" s="124"/>
      <c r="G157" s="124"/>
      <c r="H157" s="124"/>
      <c r="I157" s="124"/>
      <c r="J157" s="124"/>
    </row>
    <row r="158" spans="1:12" ht="21" x14ac:dyDescent="0.2">
      <c r="A158" s="486" t="s">
        <v>273</v>
      </c>
      <c r="B158" s="486"/>
      <c r="C158" s="486"/>
      <c r="D158" s="486"/>
      <c r="E158" s="486"/>
      <c r="F158" s="486"/>
      <c r="G158" s="486"/>
      <c r="H158" s="486"/>
      <c r="I158" s="486"/>
      <c r="J158" s="486"/>
      <c r="K158" s="225"/>
    </row>
    <row r="159" spans="1:12" ht="15" x14ac:dyDescent="0.2">
      <c r="A159" s="249"/>
      <c r="B159" s="236" t="s">
        <v>3</v>
      </c>
      <c r="C159" s="249" t="s">
        <v>4</v>
      </c>
      <c r="D159" s="249" t="s">
        <v>5</v>
      </c>
      <c r="E159" s="473" t="s">
        <v>40</v>
      </c>
      <c r="F159" s="474"/>
      <c r="G159" s="235" t="s">
        <v>6</v>
      </c>
      <c r="H159" s="236" t="s">
        <v>7</v>
      </c>
      <c r="I159" s="236" t="s">
        <v>8</v>
      </c>
      <c r="J159" s="236" t="s">
        <v>9</v>
      </c>
      <c r="K159" s="232"/>
    </row>
    <row r="160" spans="1:12" ht="14.25" customHeight="1" x14ac:dyDescent="0.2">
      <c r="A160" s="250" t="s">
        <v>41</v>
      </c>
      <c r="B160" s="238" t="s">
        <v>91</v>
      </c>
      <c r="C160" s="250" t="s">
        <v>15</v>
      </c>
      <c r="D160" s="250" t="s">
        <v>92</v>
      </c>
      <c r="E160" s="479" t="s">
        <v>46</v>
      </c>
      <c r="F160" s="480"/>
      <c r="G160" s="237" t="s">
        <v>47</v>
      </c>
      <c r="H160" s="6">
        <v>1</v>
      </c>
      <c r="I160" s="7">
        <v>14.08</v>
      </c>
      <c r="J160" s="7">
        <v>14.08</v>
      </c>
      <c r="K160" s="232"/>
    </row>
    <row r="161" spans="1:11" ht="25.5" x14ac:dyDescent="0.2">
      <c r="A161" s="251" t="s">
        <v>43</v>
      </c>
      <c r="B161" s="8" t="s">
        <v>274</v>
      </c>
      <c r="C161" s="251" t="s">
        <v>15</v>
      </c>
      <c r="D161" s="251" t="s">
        <v>275</v>
      </c>
      <c r="E161" s="481" t="s">
        <v>46</v>
      </c>
      <c r="F161" s="482"/>
      <c r="G161" s="9" t="s">
        <v>47</v>
      </c>
      <c r="H161" s="10">
        <v>1</v>
      </c>
      <c r="I161" s="11">
        <v>0.44</v>
      </c>
      <c r="J161" s="11">
        <v>0.44</v>
      </c>
      <c r="K161" s="232"/>
    </row>
    <row r="162" spans="1:11" ht="25.5" x14ac:dyDescent="0.2">
      <c r="A162" s="251" t="s">
        <v>43</v>
      </c>
      <c r="B162" s="8" t="s">
        <v>276</v>
      </c>
      <c r="C162" s="251" t="s">
        <v>15</v>
      </c>
      <c r="D162" s="251" t="s">
        <v>277</v>
      </c>
      <c r="E162" s="481" t="s">
        <v>46</v>
      </c>
      <c r="F162" s="482"/>
      <c r="G162" s="9" t="s">
        <v>47</v>
      </c>
      <c r="H162" s="10">
        <v>1</v>
      </c>
      <c r="I162" s="11">
        <v>0.98</v>
      </c>
      <c r="J162" s="11">
        <v>0.98</v>
      </c>
      <c r="K162" s="232"/>
    </row>
    <row r="163" spans="1:11" ht="25.5" x14ac:dyDescent="0.2">
      <c r="A163" s="251" t="s">
        <v>43</v>
      </c>
      <c r="B163" s="8" t="s">
        <v>278</v>
      </c>
      <c r="C163" s="251" t="s">
        <v>15</v>
      </c>
      <c r="D163" s="251" t="s">
        <v>279</v>
      </c>
      <c r="E163" s="481" t="s">
        <v>46</v>
      </c>
      <c r="F163" s="482"/>
      <c r="G163" s="9" t="s">
        <v>47</v>
      </c>
      <c r="H163" s="10">
        <v>1</v>
      </c>
      <c r="I163" s="11">
        <v>0.13</v>
      </c>
      <c r="J163" s="11">
        <v>0.13</v>
      </c>
      <c r="K163" s="232"/>
    </row>
    <row r="164" spans="1:11" x14ac:dyDescent="0.2">
      <c r="A164" s="247" t="s">
        <v>50</v>
      </c>
      <c r="B164" s="12" t="s">
        <v>280</v>
      </c>
      <c r="C164" s="247" t="s">
        <v>15</v>
      </c>
      <c r="D164" s="247" t="s">
        <v>281</v>
      </c>
      <c r="E164" s="483" t="s">
        <v>126</v>
      </c>
      <c r="F164" s="484"/>
      <c r="G164" s="13" t="s">
        <v>47</v>
      </c>
      <c r="H164" s="14">
        <v>1</v>
      </c>
      <c r="I164" s="15">
        <v>0.01</v>
      </c>
      <c r="J164" s="15">
        <v>0.01</v>
      </c>
      <c r="K164" s="232"/>
    </row>
    <row r="165" spans="1:11" x14ac:dyDescent="0.2">
      <c r="A165" s="247" t="s">
        <v>50</v>
      </c>
      <c r="B165" s="12" t="s">
        <v>282</v>
      </c>
      <c r="C165" s="247" t="s">
        <v>15</v>
      </c>
      <c r="D165" s="247" t="s">
        <v>283</v>
      </c>
      <c r="E165" s="483" t="s">
        <v>284</v>
      </c>
      <c r="F165" s="484"/>
      <c r="G165" s="13" t="s">
        <v>47</v>
      </c>
      <c r="H165" s="14">
        <v>1</v>
      </c>
      <c r="I165" s="15">
        <v>11.7</v>
      </c>
      <c r="J165" s="15">
        <v>11.7</v>
      </c>
      <c r="K165" s="232"/>
    </row>
    <row r="166" spans="1:11" x14ac:dyDescent="0.2">
      <c r="A166" s="247" t="s">
        <v>50</v>
      </c>
      <c r="B166" s="12" t="s">
        <v>285</v>
      </c>
      <c r="C166" s="247" t="s">
        <v>15</v>
      </c>
      <c r="D166" s="247" t="s">
        <v>286</v>
      </c>
      <c r="E166" s="483" t="s">
        <v>126</v>
      </c>
      <c r="F166" s="484"/>
      <c r="G166" s="13" t="s">
        <v>47</v>
      </c>
      <c r="H166" s="14">
        <v>1</v>
      </c>
      <c r="I166" s="15">
        <v>0.34</v>
      </c>
      <c r="J166" s="15">
        <v>0.34</v>
      </c>
      <c r="K166" s="232"/>
    </row>
    <row r="167" spans="1:11" x14ac:dyDescent="0.2">
      <c r="A167" s="247" t="s">
        <v>50</v>
      </c>
      <c r="B167" s="12" t="s">
        <v>287</v>
      </c>
      <c r="C167" s="247" t="s">
        <v>15</v>
      </c>
      <c r="D167" s="247" t="s">
        <v>288</v>
      </c>
      <c r="E167" s="483" t="s">
        <v>289</v>
      </c>
      <c r="F167" s="484"/>
      <c r="G167" s="13" t="s">
        <v>47</v>
      </c>
      <c r="H167" s="14">
        <v>1</v>
      </c>
      <c r="I167" s="15">
        <v>0.01</v>
      </c>
      <c r="J167" s="15">
        <v>0.01</v>
      </c>
      <c r="K167" s="232"/>
    </row>
    <row r="168" spans="1:11" x14ac:dyDescent="0.2">
      <c r="A168" s="247" t="s">
        <v>50</v>
      </c>
      <c r="B168" s="12" t="s">
        <v>290</v>
      </c>
      <c r="C168" s="247" t="s">
        <v>15</v>
      </c>
      <c r="D168" s="247" t="s">
        <v>291</v>
      </c>
      <c r="E168" s="483" t="s">
        <v>234</v>
      </c>
      <c r="F168" s="484"/>
      <c r="G168" s="13" t="s">
        <v>47</v>
      </c>
      <c r="H168" s="14">
        <v>1</v>
      </c>
      <c r="I168" s="15">
        <v>0.47</v>
      </c>
      <c r="J168" s="15">
        <v>0.47</v>
      </c>
      <c r="K168" s="232"/>
    </row>
    <row r="169" spans="1:11" x14ac:dyDescent="0.2">
      <c r="A169" s="248"/>
      <c r="B169" s="248"/>
      <c r="C169" s="248"/>
      <c r="D169" s="248"/>
      <c r="E169" s="248" t="s">
        <v>73</v>
      </c>
      <c r="F169" s="122">
        <v>11.83</v>
      </c>
      <c r="G169" s="248" t="s">
        <v>74</v>
      </c>
      <c r="H169" s="122">
        <v>0</v>
      </c>
      <c r="I169" s="248" t="s">
        <v>75</v>
      </c>
      <c r="J169" s="122">
        <v>11.83</v>
      </c>
      <c r="K169" s="232"/>
    </row>
    <row r="170" spans="1:11" ht="15" customHeight="1" thickBot="1" x14ac:dyDescent="0.25">
      <c r="A170" s="248"/>
      <c r="B170" s="248"/>
      <c r="C170" s="248"/>
      <c r="D170" s="248"/>
      <c r="E170" s="248" t="s">
        <v>76</v>
      </c>
      <c r="F170" s="122">
        <v>3.31</v>
      </c>
      <c r="G170" s="248"/>
      <c r="H170" s="478" t="s">
        <v>77</v>
      </c>
      <c r="I170" s="478"/>
      <c r="J170" s="122">
        <v>17.39</v>
      </c>
      <c r="K170" s="232"/>
    </row>
    <row r="171" spans="1:11" ht="15" thickTop="1" x14ac:dyDescent="0.2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232"/>
    </row>
    <row r="172" spans="1:11" ht="15" x14ac:dyDescent="0.2">
      <c r="A172" s="249"/>
      <c r="B172" s="236" t="s">
        <v>3</v>
      </c>
      <c r="C172" s="249" t="s">
        <v>4</v>
      </c>
      <c r="D172" s="249" t="s">
        <v>5</v>
      </c>
      <c r="E172" s="473" t="s">
        <v>40</v>
      </c>
      <c r="F172" s="474"/>
      <c r="G172" s="235" t="s">
        <v>6</v>
      </c>
      <c r="H172" s="236" t="s">
        <v>7</v>
      </c>
      <c r="I172" s="236" t="s">
        <v>8</v>
      </c>
      <c r="J172" s="236" t="s">
        <v>9</v>
      </c>
      <c r="K172" s="232"/>
    </row>
    <row r="173" spans="1:11" ht="14.25" customHeight="1" x14ac:dyDescent="0.2">
      <c r="A173" s="250" t="s">
        <v>41</v>
      </c>
      <c r="B173" s="238" t="s">
        <v>264</v>
      </c>
      <c r="C173" s="250" t="s">
        <v>15</v>
      </c>
      <c r="D173" s="250" t="s">
        <v>265</v>
      </c>
      <c r="E173" s="479" t="s">
        <v>46</v>
      </c>
      <c r="F173" s="480"/>
      <c r="G173" s="237" t="s">
        <v>47</v>
      </c>
      <c r="H173" s="6">
        <v>1</v>
      </c>
      <c r="I173" s="7">
        <v>15.94</v>
      </c>
      <c r="J173" s="7">
        <v>15.94</v>
      </c>
      <c r="K173" s="232"/>
    </row>
    <row r="174" spans="1:11" ht="25.5" x14ac:dyDescent="0.2">
      <c r="A174" s="251" t="s">
        <v>43</v>
      </c>
      <c r="B174" s="8" t="s">
        <v>274</v>
      </c>
      <c r="C174" s="251" t="s">
        <v>15</v>
      </c>
      <c r="D174" s="251" t="s">
        <v>275</v>
      </c>
      <c r="E174" s="481" t="s">
        <v>46</v>
      </c>
      <c r="F174" s="482"/>
      <c r="G174" s="9" t="s">
        <v>47</v>
      </c>
      <c r="H174" s="10">
        <v>1</v>
      </c>
      <c r="I174" s="11">
        <v>0.44</v>
      </c>
      <c r="J174" s="11">
        <v>0.44</v>
      </c>
      <c r="K174" s="232"/>
    </row>
    <row r="175" spans="1:11" ht="25.5" x14ac:dyDescent="0.2">
      <c r="A175" s="251" t="s">
        <v>43</v>
      </c>
      <c r="B175" s="8" t="s">
        <v>276</v>
      </c>
      <c r="C175" s="251" t="s">
        <v>15</v>
      </c>
      <c r="D175" s="251" t="s">
        <v>277</v>
      </c>
      <c r="E175" s="481" t="s">
        <v>46</v>
      </c>
      <c r="F175" s="482"/>
      <c r="G175" s="9" t="s">
        <v>47</v>
      </c>
      <c r="H175" s="10">
        <v>1</v>
      </c>
      <c r="I175" s="11">
        <v>0.98</v>
      </c>
      <c r="J175" s="11">
        <v>0.98</v>
      </c>
      <c r="K175" s="232"/>
    </row>
    <row r="176" spans="1:11" ht="38.25" x14ac:dyDescent="0.2">
      <c r="A176" s="251" t="s">
        <v>43</v>
      </c>
      <c r="B176" s="8" t="s">
        <v>292</v>
      </c>
      <c r="C176" s="251" t="s">
        <v>15</v>
      </c>
      <c r="D176" s="251" t="s">
        <v>293</v>
      </c>
      <c r="E176" s="481" t="s">
        <v>46</v>
      </c>
      <c r="F176" s="482"/>
      <c r="G176" s="9" t="s">
        <v>47</v>
      </c>
      <c r="H176" s="10">
        <v>1</v>
      </c>
      <c r="I176" s="11">
        <v>0.12</v>
      </c>
      <c r="J176" s="11">
        <v>0.12</v>
      </c>
      <c r="K176" s="232"/>
    </row>
    <row r="177" spans="1:11" x14ac:dyDescent="0.2">
      <c r="A177" s="247" t="s">
        <v>50</v>
      </c>
      <c r="B177" s="12" t="s">
        <v>294</v>
      </c>
      <c r="C177" s="247" t="s">
        <v>15</v>
      </c>
      <c r="D177" s="247" t="s">
        <v>295</v>
      </c>
      <c r="E177" s="483" t="s">
        <v>284</v>
      </c>
      <c r="F177" s="484"/>
      <c r="G177" s="13" t="s">
        <v>47</v>
      </c>
      <c r="H177" s="14">
        <v>1</v>
      </c>
      <c r="I177" s="15">
        <v>13.57</v>
      </c>
      <c r="J177" s="15">
        <v>13.57</v>
      </c>
      <c r="K177" s="232"/>
    </row>
    <row r="178" spans="1:11" x14ac:dyDescent="0.2">
      <c r="A178" s="247" t="s">
        <v>50</v>
      </c>
      <c r="B178" s="12" t="s">
        <v>280</v>
      </c>
      <c r="C178" s="247" t="s">
        <v>15</v>
      </c>
      <c r="D178" s="247" t="s">
        <v>281</v>
      </c>
      <c r="E178" s="483" t="s">
        <v>126</v>
      </c>
      <c r="F178" s="484"/>
      <c r="G178" s="13" t="s">
        <v>47</v>
      </c>
      <c r="H178" s="14">
        <v>1</v>
      </c>
      <c r="I178" s="15">
        <v>0.01</v>
      </c>
      <c r="J178" s="15">
        <v>0.01</v>
      </c>
      <c r="K178" s="232"/>
    </row>
    <row r="179" spans="1:11" x14ac:dyDescent="0.2">
      <c r="A179" s="247" t="s">
        <v>50</v>
      </c>
      <c r="B179" s="12" t="s">
        <v>285</v>
      </c>
      <c r="C179" s="247" t="s">
        <v>15</v>
      </c>
      <c r="D179" s="247" t="s">
        <v>286</v>
      </c>
      <c r="E179" s="483" t="s">
        <v>126</v>
      </c>
      <c r="F179" s="484"/>
      <c r="G179" s="13" t="s">
        <v>47</v>
      </c>
      <c r="H179" s="14">
        <v>1</v>
      </c>
      <c r="I179" s="15">
        <v>0.34</v>
      </c>
      <c r="J179" s="15">
        <v>0.34</v>
      </c>
      <c r="K179" s="232"/>
    </row>
    <row r="180" spans="1:11" x14ac:dyDescent="0.2">
      <c r="A180" s="247" t="s">
        <v>50</v>
      </c>
      <c r="B180" s="12" t="s">
        <v>287</v>
      </c>
      <c r="C180" s="247" t="s">
        <v>15</v>
      </c>
      <c r="D180" s="247" t="s">
        <v>288</v>
      </c>
      <c r="E180" s="483" t="s">
        <v>289</v>
      </c>
      <c r="F180" s="484"/>
      <c r="G180" s="13" t="s">
        <v>47</v>
      </c>
      <c r="H180" s="14">
        <v>1</v>
      </c>
      <c r="I180" s="15">
        <v>0.01</v>
      </c>
      <c r="J180" s="15">
        <v>0.01</v>
      </c>
      <c r="K180" s="232"/>
    </row>
    <row r="181" spans="1:11" x14ac:dyDescent="0.2">
      <c r="A181" s="247" t="s">
        <v>50</v>
      </c>
      <c r="B181" s="12" t="s">
        <v>290</v>
      </c>
      <c r="C181" s="247" t="s">
        <v>15</v>
      </c>
      <c r="D181" s="247" t="s">
        <v>291</v>
      </c>
      <c r="E181" s="483" t="s">
        <v>234</v>
      </c>
      <c r="F181" s="484"/>
      <c r="G181" s="13" t="s">
        <v>47</v>
      </c>
      <c r="H181" s="14">
        <v>1</v>
      </c>
      <c r="I181" s="15">
        <v>0.47</v>
      </c>
      <c r="J181" s="15">
        <v>0.47</v>
      </c>
      <c r="K181" s="232"/>
    </row>
    <row r="182" spans="1:11" x14ac:dyDescent="0.2">
      <c r="A182" s="248"/>
      <c r="B182" s="248"/>
      <c r="C182" s="248"/>
      <c r="D182" s="248"/>
      <c r="E182" s="248" t="s">
        <v>73</v>
      </c>
      <c r="F182" s="122">
        <v>13.69</v>
      </c>
      <c r="G182" s="248" t="s">
        <v>74</v>
      </c>
      <c r="H182" s="122">
        <v>0</v>
      </c>
      <c r="I182" s="248" t="s">
        <v>75</v>
      </c>
      <c r="J182" s="122">
        <v>13.69</v>
      </c>
      <c r="K182" s="232"/>
    </row>
    <row r="183" spans="1:11" ht="15" customHeight="1" thickBot="1" x14ac:dyDescent="0.25">
      <c r="A183" s="248"/>
      <c r="B183" s="248"/>
      <c r="C183" s="248"/>
      <c r="D183" s="248"/>
      <c r="E183" s="248" t="s">
        <v>76</v>
      </c>
      <c r="F183" s="122">
        <v>3.75</v>
      </c>
      <c r="G183" s="248"/>
      <c r="H183" s="478" t="s">
        <v>77</v>
      </c>
      <c r="I183" s="478"/>
      <c r="J183" s="122">
        <v>19.690000000000001</v>
      </c>
      <c r="K183" s="232"/>
    </row>
    <row r="184" spans="1:11" ht="15" thickTop="1" x14ac:dyDescent="0.2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232"/>
    </row>
    <row r="185" spans="1:11" ht="15" x14ac:dyDescent="0.2">
      <c r="A185" s="249"/>
      <c r="B185" s="236" t="s">
        <v>3</v>
      </c>
      <c r="C185" s="249" t="s">
        <v>4</v>
      </c>
      <c r="D185" s="249" t="s">
        <v>5</v>
      </c>
      <c r="E185" s="473" t="s">
        <v>40</v>
      </c>
      <c r="F185" s="474"/>
      <c r="G185" s="235" t="s">
        <v>6</v>
      </c>
      <c r="H185" s="236" t="s">
        <v>7</v>
      </c>
      <c r="I185" s="236" t="s">
        <v>8</v>
      </c>
      <c r="J185" s="236" t="s">
        <v>9</v>
      </c>
      <c r="K185" s="232"/>
    </row>
    <row r="186" spans="1:11" ht="14.25" customHeight="1" x14ac:dyDescent="0.2">
      <c r="A186" s="250" t="s">
        <v>41</v>
      </c>
      <c r="B186" s="238" t="s">
        <v>110</v>
      </c>
      <c r="C186" s="250" t="s">
        <v>15</v>
      </c>
      <c r="D186" s="250" t="s">
        <v>111</v>
      </c>
      <c r="E186" s="479" t="s">
        <v>46</v>
      </c>
      <c r="F186" s="480"/>
      <c r="G186" s="237" t="s">
        <v>47</v>
      </c>
      <c r="H186" s="6">
        <v>1</v>
      </c>
      <c r="I186" s="7">
        <v>15.8</v>
      </c>
      <c r="J186" s="7">
        <v>15.8</v>
      </c>
      <c r="K186" s="232"/>
    </row>
    <row r="187" spans="1:11" ht="25.5" x14ac:dyDescent="0.2">
      <c r="A187" s="251" t="s">
        <v>43</v>
      </c>
      <c r="B187" s="8" t="s">
        <v>276</v>
      </c>
      <c r="C187" s="251" t="s">
        <v>15</v>
      </c>
      <c r="D187" s="251" t="s">
        <v>277</v>
      </c>
      <c r="E187" s="481" t="s">
        <v>46</v>
      </c>
      <c r="F187" s="482"/>
      <c r="G187" s="9" t="s">
        <v>47</v>
      </c>
      <c r="H187" s="10">
        <v>0.05</v>
      </c>
      <c r="I187" s="11">
        <v>0.98</v>
      </c>
      <c r="J187" s="11">
        <v>0.04</v>
      </c>
      <c r="K187" s="232"/>
    </row>
    <row r="188" spans="1:11" ht="25.5" x14ac:dyDescent="0.2">
      <c r="A188" s="251" t="s">
        <v>43</v>
      </c>
      <c r="B188" s="8" t="s">
        <v>296</v>
      </c>
      <c r="C188" s="251" t="s">
        <v>15</v>
      </c>
      <c r="D188" s="251" t="s">
        <v>297</v>
      </c>
      <c r="E188" s="481" t="s">
        <v>46</v>
      </c>
      <c r="F188" s="482"/>
      <c r="G188" s="9" t="s">
        <v>47</v>
      </c>
      <c r="H188" s="10">
        <v>1</v>
      </c>
      <c r="I188" s="11">
        <v>0.06</v>
      </c>
      <c r="J188" s="11">
        <v>0.06</v>
      </c>
      <c r="K188" s="232"/>
    </row>
    <row r="189" spans="1:11" x14ac:dyDescent="0.2">
      <c r="A189" s="247" t="s">
        <v>50</v>
      </c>
      <c r="B189" s="12" t="s">
        <v>298</v>
      </c>
      <c r="C189" s="247" t="s">
        <v>15</v>
      </c>
      <c r="D189" s="247" t="s">
        <v>299</v>
      </c>
      <c r="E189" s="483" t="s">
        <v>284</v>
      </c>
      <c r="F189" s="484"/>
      <c r="G189" s="13" t="s">
        <v>47</v>
      </c>
      <c r="H189" s="14">
        <v>1</v>
      </c>
      <c r="I189" s="15">
        <v>14.87</v>
      </c>
      <c r="J189" s="15">
        <v>14.87</v>
      </c>
      <c r="K189" s="232"/>
    </row>
    <row r="190" spans="1:11" x14ac:dyDescent="0.2">
      <c r="A190" s="247" t="s">
        <v>50</v>
      </c>
      <c r="B190" s="12" t="s">
        <v>280</v>
      </c>
      <c r="C190" s="247" t="s">
        <v>15</v>
      </c>
      <c r="D190" s="247" t="s">
        <v>281</v>
      </c>
      <c r="E190" s="483" t="s">
        <v>126</v>
      </c>
      <c r="F190" s="484"/>
      <c r="G190" s="13" t="s">
        <v>47</v>
      </c>
      <c r="H190" s="14">
        <v>1</v>
      </c>
      <c r="I190" s="15">
        <v>0.01</v>
      </c>
      <c r="J190" s="15">
        <v>0.01</v>
      </c>
      <c r="K190" s="232"/>
    </row>
    <row r="191" spans="1:11" x14ac:dyDescent="0.2">
      <c r="A191" s="247" t="s">
        <v>50</v>
      </c>
      <c r="B191" s="12" t="s">
        <v>285</v>
      </c>
      <c r="C191" s="247" t="s">
        <v>15</v>
      </c>
      <c r="D191" s="247" t="s">
        <v>286</v>
      </c>
      <c r="E191" s="483" t="s">
        <v>126</v>
      </c>
      <c r="F191" s="484"/>
      <c r="G191" s="13" t="s">
        <v>47</v>
      </c>
      <c r="H191" s="14">
        <v>1</v>
      </c>
      <c r="I191" s="15">
        <v>0.34</v>
      </c>
      <c r="J191" s="15">
        <v>0.34</v>
      </c>
      <c r="K191" s="232"/>
    </row>
    <row r="192" spans="1:11" x14ac:dyDescent="0.2">
      <c r="A192" s="247" t="s">
        <v>50</v>
      </c>
      <c r="B192" s="12" t="s">
        <v>287</v>
      </c>
      <c r="C192" s="247" t="s">
        <v>15</v>
      </c>
      <c r="D192" s="247" t="s">
        <v>288</v>
      </c>
      <c r="E192" s="483" t="s">
        <v>289</v>
      </c>
      <c r="F192" s="484"/>
      <c r="G192" s="13" t="s">
        <v>47</v>
      </c>
      <c r="H192" s="14">
        <v>1</v>
      </c>
      <c r="I192" s="15">
        <v>0.01</v>
      </c>
      <c r="J192" s="15">
        <v>0.01</v>
      </c>
      <c r="K192" s="232"/>
    </row>
    <row r="193" spans="1:11" x14ac:dyDescent="0.2">
      <c r="A193" s="247" t="s">
        <v>50</v>
      </c>
      <c r="B193" s="12" t="s">
        <v>290</v>
      </c>
      <c r="C193" s="247" t="s">
        <v>15</v>
      </c>
      <c r="D193" s="247" t="s">
        <v>291</v>
      </c>
      <c r="E193" s="483" t="s">
        <v>234</v>
      </c>
      <c r="F193" s="484"/>
      <c r="G193" s="13" t="s">
        <v>47</v>
      </c>
      <c r="H193" s="14">
        <v>1</v>
      </c>
      <c r="I193" s="15">
        <v>0.47</v>
      </c>
      <c r="J193" s="15">
        <v>0.47</v>
      </c>
      <c r="K193" s="232"/>
    </row>
    <row r="194" spans="1:11" x14ac:dyDescent="0.2">
      <c r="A194" s="248"/>
      <c r="B194" s="248"/>
      <c r="C194" s="248"/>
      <c r="D194" s="248"/>
      <c r="E194" s="248" t="s">
        <v>73</v>
      </c>
      <c r="F194" s="122">
        <v>14.93</v>
      </c>
      <c r="G194" s="248" t="s">
        <v>74</v>
      </c>
      <c r="H194" s="122">
        <v>0</v>
      </c>
      <c r="I194" s="248" t="s">
        <v>75</v>
      </c>
      <c r="J194" s="122">
        <v>14.93</v>
      </c>
      <c r="K194" s="232"/>
    </row>
    <row r="195" spans="1:11" ht="15" customHeight="1" thickBot="1" x14ac:dyDescent="0.25">
      <c r="A195" s="248"/>
      <c r="B195" s="248"/>
      <c r="C195" s="248"/>
      <c r="D195" s="248"/>
      <c r="E195" s="248" t="s">
        <v>76</v>
      </c>
      <c r="F195" s="122">
        <v>3.71</v>
      </c>
      <c r="G195" s="248"/>
      <c r="H195" s="478" t="s">
        <v>77</v>
      </c>
      <c r="I195" s="478"/>
      <c r="J195" s="122">
        <v>19.510000000000002</v>
      </c>
      <c r="K195" s="232"/>
    </row>
    <row r="196" spans="1:11" ht="15" thickTop="1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232"/>
    </row>
    <row r="197" spans="1:11" ht="15" x14ac:dyDescent="0.2">
      <c r="A197" s="249"/>
      <c r="B197" s="236" t="s">
        <v>3</v>
      </c>
      <c r="C197" s="249" t="s">
        <v>4</v>
      </c>
      <c r="D197" s="249" t="s">
        <v>5</v>
      </c>
      <c r="E197" s="473" t="s">
        <v>40</v>
      </c>
      <c r="F197" s="474"/>
      <c r="G197" s="235" t="s">
        <v>6</v>
      </c>
      <c r="H197" s="236" t="s">
        <v>7</v>
      </c>
      <c r="I197" s="236" t="s">
        <v>8</v>
      </c>
      <c r="J197" s="236" t="s">
        <v>9</v>
      </c>
      <c r="K197" s="232"/>
    </row>
    <row r="198" spans="1:11" ht="14.25" customHeight="1" x14ac:dyDescent="0.2">
      <c r="A198" s="250" t="s">
        <v>41</v>
      </c>
      <c r="B198" s="238" t="s">
        <v>127</v>
      </c>
      <c r="C198" s="250" t="s">
        <v>15</v>
      </c>
      <c r="D198" s="250" t="s">
        <v>128</v>
      </c>
      <c r="E198" s="479" t="s">
        <v>46</v>
      </c>
      <c r="F198" s="480"/>
      <c r="G198" s="237" t="s">
        <v>47</v>
      </c>
      <c r="H198" s="6">
        <v>1</v>
      </c>
      <c r="I198" s="7">
        <v>17.25</v>
      </c>
      <c r="J198" s="7">
        <v>17.25</v>
      </c>
      <c r="K198" s="232"/>
    </row>
    <row r="199" spans="1:11" ht="25.5" x14ac:dyDescent="0.2">
      <c r="A199" s="251" t="s">
        <v>43</v>
      </c>
      <c r="B199" s="8" t="s">
        <v>274</v>
      </c>
      <c r="C199" s="251" t="s">
        <v>15</v>
      </c>
      <c r="D199" s="251" t="s">
        <v>275</v>
      </c>
      <c r="E199" s="481" t="s">
        <v>46</v>
      </c>
      <c r="F199" s="482"/>
      <c r="G199" s="9" t="s">
        <v>47</v>
      </c>
      <c r="H199" s="10">
        <v>1</v>
      </c>
      <c r="I199" s="11">
        <v>0.44</v>
      </c>
      <c r="J199" s="11">
        <v>0.44</v>
      </c>
      <c r="K199" s="232"/>
    </row>
    <row r="200" spans="1:11" ht="25.5" x14ac:dyDescent="0.2">
      <c r="A200" s="251" t="s">
        <v>43</v>
      </c>
      <c r="B200" s="8" t="s">
        <v>276</v>
      </c>
      <c r="C200" s="251" t="s">
        <v>15</v>
      </c>
      <c r="D200" s="251" t="s">
        <v>277</v>
      </c>
      <c r="E200" s="481" t="s">
        <v>46</v>
      </c>
      <c r="F200" s="482"/>
      <c r="G200" s="9" t="s">
        <v>47</v>
      </c>
      <c r="H200" s="10">
        <v>1</v>
      </c>
      <c r="I200" s="11">
        <v>0.98</v>
      </c>
      <c r="J200" s="11">
        <v>0.98</v>
      </c>
      <c r="K200" s="232"/>
    </row>
    <row r="201" spans="1:11" ht="25.5" x14ac:dyDescent="0.2">
      <c r="A201" s="251" t="s">
        <v>43</v>
      </c>
      <c r="B201" s="8" t="s">
        <v>300</v>
      </c>
      <c r="C201" s="251" t="s">
        <v>15</v>
      </c>
      <c r="D201" s="251" t="s">
        <v>301</v>
      </c>
      <c r="E201" s="481" t="s">
        <v>46</v>
      </c>
      <c r="F201" s="482"/>
      <c r="G201" s="9" t="s">
        <v>47</v>
      </c>
      <c r="H201" s="10">
        <v>1</v>
      </c>
      <c r="I201" s="11">
        <v>0.13</v>
      </c>
      <c r="J201" s="11">
        <v>0.13</v>
      </c>
      <c r="K201" s="232"/>
    </row>
    <row r="202" spans="1:11" x14ac:dyDescent="0.2">
      <c r="A202" s="247" t="s">
        <v>50</v>
      </c>
      <c r="B202" s="12" t="s">
        <v>280</v>
      </c>
      <c r="C202" s="247" t="s">
        <v>15</v>
      </c>
      <c r="D202" s="247" t="s">
        <v>281</v>
      </c>
      <c r="E202" s="483" t="s">
        <v>126</v>
      </c>
      <c r="F202" s="484"/>
      <c r="G202" s="13" t="s">
        <v>47</v>
      </c>
      <c r="H202" s="14">
        <v>1</v>
      </c>
      <c r="I202" s="15">
        <v>0.01</v>
      </c>
      <c r="J202" s="15">
        <v>0.01</v>
      </c>
      <c r="K202" s="232"/>
    </row>
    <row r="203" spans="1:11" x14ac:dyDescent="0.2">
      <c r="A203" s="247" t="s">
        <v>50</v>
      </c>
      <c r="B203" s="12" t="s">
        <v>302</v>
      </c>
      <c r="C203" s="247" t="s">
        <v>15</v>
      </c>
      <c r="D203" s="247" t="s">
        <v>303</v>
      </c>
      <c r="E203" s="483" t="s">
        <v>284</v>
      </c>
      <c r="F203" s="484"/>
      <c r="G203" s="13" t="s">
        <v>47</v>
      </c>
      <c r="H203" s="14">
        <v>1</v>
      </c>
      <c r="I203" s="15">
        <v>14.87</v>
      </c>
      <c r="J203" s="15">
        <v>14.87</v>
      </c>
      <c r="K203" s="232"/>
    </row>
    <row r="204" spans="1:11" x14ac:dyDescent="0.2">
      <c r="A204" s="247" t="s">
        <v>50</v>
      </c>
      <c r="B204" s="12" t="s">
        <v>285</v>
      </c>
      <c r="C204" s="247" t="s">
        <v>15</v>
      </c>
      <c r="D204" s="247" t="s">
        <v>286</v>
      </c>
      <c r="E204" s="483" t="s">
        <v>126</v>
      </c>
      <c r="F204" s="484"/>
      <c r="G204" s="13" t="s">
        <v>47</v>
      </c>
      <c r="H204" s="14">
        <v>1</v>
      </c>
      <c r="I204" s="15">
        <v>0.34</v>
      </c>
      <c r="J204" s="15">
        <v>0.34</v>
      </c>
      <c r="K204" s="232"/>
    </row>
    <row r="205" spans="1:11" x14ac:dyDescent="0.2">
      <c r="A205" s="247" t="s">
        <v>50</v>
      </c>
      <c r="B205" s="12" t="s">
        <v>287</v>
      </c>
      <c r="C205" s="247" t="s">
        <v>15</v>
      </c>
      <c r="D205" s="247" t="s">
        <v>288</v>
      </c>
      <c r="E205" s="483" t="s">
        <v>289</v>
      </c>
      <c r="F205" s="484"/>
      <c r="G205" s="13" t="s">
        <v>47</v>
      </c>
      <c r="H205" s="14">
        <v>1</v>
      </c>
      <c r="I205" s="15">
        <v>0.01</v>
      </c>
      <c r="J205" s="15">
        <v>0.01</v>
      </c>
      <c r="K205" s="232"/>
    </row>
    <row r="206" spans="1:11" x14ac:dyDescent="0.2">
      <c r="A206" s="247" t="s">
        <v>50</v>
      </c>
      <c r="B206" s="12" t="s">
        <v>290</v>
      </c>
      <c r="C206" s="247" t="s">
        <v>15</v>
      </c>
      <c r="D206" s="247" t="s">
        <v>291</v>
      </c>
      <c r="E206" s="483" t="s">
        <v>234</v>
      </c>
      <c r="F206" s="484"/>
      <c r="G206" s="13" t="s">
        <v>47</v>
      </c>
      <c r="H206" s="14">
        <v>1</v>
      </c>
      <c r="I206" s="15">
        <v>0.47</v>
      </c>
      <c r="J206" s="15">
        <v>0.47</v>
      </c>
      <c r="K206" s="232"/>
    </row>
    <row r="207" spans="1:11" x14ac:dyDescent="0.2">
      <c r="A207" s="248"/>
      <c r="B207" s="248"/>
      <c r="C207" s="248"/>
      <c r="D207" s="248"/>
      <c r="E207" s="248" t="s">
        <v>73</v>
      </c>
      <c r="F207" s="122">
        <v>15</v>
      </c>
      <c r="G207" s="248" t="s">
        <v>74</v>
      </c>
      <c r="H207" s="122">
        <v>0</v>
      </c>
      <c r="I207" s="248" t="s">
        <v>75</v>
      </c>
      <c r="J207" s="122">
        <v>15</v>
      </c>
      <c r="K207" s="232"/>
    </row>
    <row r="208" spans="1:11" ht="15" customHeight="1" thickBot="1" x14ac:dyDescent="0.25">
      <c r="A208" s="248"/>
      <c r="B208" s="248"/>
      <c r="C208" s="248"/>
      <c r="D208" s="248"/>
      <c r="E208" s="248" t="s">
        <v>76</v>
      </c>
      <c r="F208" s="122">
        <v>4.0599999999999996</v>
      </c>
      <c r="G208" s="248"/>
      <c r="H208" s="478" t="s">
        <v>77</v>
      </c>
      <c r="I208" s="478"/>
      <c r="J208" s="122">
        <v>21.31</v>
      </c>
      <c r="K208" s="232"/>
    </row>
    <row r="209" spans="1:11" ht="15" thickTop="1" x14ac:dyDescent="0.2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232"/>
    </row>
    <row r="210" spans="1:11" ht="15" x14ac:dyDescent="0.2">
      <c r="A210" s="249"/>
      <c r="B210" s="236" t="s">
        <v>3</v>
      </c>
      <c r="C210" s="249" t="s">
        <v>4</v>
      </c>
      <c r="D210" s="249" t="s">
        <v>5</v>
      </c>
      <c r="E210" s="473" t="s">
        <v>40</v>
      </c>
      <c r="F210" s="474"/>
      <c r="G210" s="235" t="s">
        <v>6</v>
      </c>
      <c r="H210" s="236" t="s">
        <v>7</v>
      </c>
      <c r="I210" s="236" t="s">
        <v>8</v>
      </c>
      <c r="J210" s="236" t="s">
        <v>9</v>
      </c>
      <c r="K210" s="232"/>
    </row>
    <row r="211" spans="1:11" ht="38.25" customHeight="1" x14ac:dyDescent="0.2">
      <c r="A211" s="250" t="s">
        <v>41</v>
      </c>
      <c r="B211" s="238" t="s">
        <v>223</v>
      </c>
      <c r="C211" s="250" t="s">
        <v>15</v>
      </c>
      <c r="D211" s="250" t="s">
        <v>224</v>
      </c>
      <c r="E211" s="479" t="s">
        <v>83</v>
      </c>
      <c r="F211" s="480"/>
      <c r="G211" s="237" t="s">
        <v>87</v>
      </c>
      <c r="H211" s="6">
        <v>1</v>
      </c>
      <c r="I211" s="7">
        <v>0.23</v>
      </c>
      <c r="J211" s="7">
        <v>0.23</v>
      </c>
      <c r="K211" s="232"/>
    </row>
    <row r="212" spans="1:11" ht="38.25" customHeight="1" x14ac:dyDescent="0.2">
      <c r="A212" s="251" t="s">
        <v>43</v>
      </c>
      <c r="B212" s="8" t="s">
        <v>304</v>
      </c>
      <c r="C212" s="251" t="s">
        <v>15</v>
      </c>
      <c r="D212" s="251" t="s">
        <v>305</v>
      </c>
      <c r="E212" s="481" t="s">
        <v>83</v>
      </c>
      <c r="F212" s="482"/>
      <c r="G212" s="9" t="s">
        <v>47</v>
      </c>
      <c r="H212" s="10">
        <v>1</v>
      </c>
      <c r="I212" s="11">
        <v>0.19</v>
      </c>
      <c r="J212" s="11">
        <v>0.19</v>
      </c>
      <c r="K212" s="232"/>
    </row>
    <row r="213" spans="1:11" ht="38.25" customHeight="1" x14ac:dyDescent="0.2">
      <c r="A213" s="251" t="s">
        <v>43</v>
      </c>
      <c r="B213" s="8" t="s">
        <v>306</v>
      </c>
      <c r="C213" s="251" t="s">
        <v>15</v>
      </c>
      <c r="D213" s="251" t="s">
        <v>307</v>
      </c>
      <c r="E213" s="481" t="s">
        <v>83</v>
      </c>
      <c r="F213" s="482"/>
      <c r="G213" s="9" t="s">
        <v>47</v>
      </c>
      <c r="H213" s="10">
        <v>1</v>
      </c>
      <c r="I213" s="11">
        <v>0.04</v>
      </c>
      <c r="J213" s="11">
        <v>0.04</v>
      </c>
      <c r="K213" s="232"/>
    </row>
    <row r="214" spans="1:11" x14ac:dyDescent="0.2">
      <c r="A214" s="248"/>
      <c r="B214" s="248"/>
      <c r="C214" s="248"/>
      <c r="D214" s="248"/>
      <c r="E214" s="248" t="s">
        <v>73</v>
      </c>
      <c r="F214" s="122">
        <v>0</v>
      </c>
      <c r="G214" s="248" t="s">
        <v>74</v>
      </c>
      <c r="H214" s="122">
        <v>0</v>
      </c>
      <c r="I214" s="248" t="s">
        <v>75</v>
      </c>
      <c r="J214" s="122">
        <v>0</v>
      </c>
      <c r="K214" s="232"/>
    </row>
    <row r="215" spans="1:11" ht="15" customHeight="1" thickBot="1" x14ac:dyDescent="0.25">
      <c r="A215" s="248"/>
      <c r="B215" s="248"/>
      <c r="C215" s="248"/>
      <c r="D215" s="248"/>
      <c r="E215" s="248" t="s">
        <v>76</v>
      </c>
      <c r="F215" s="122">
        <v>0.05</v>
      </c>
      <c r="G215" s="248"/>
      <c r="H215" s="478" t="s">
        <v>77</v>
      </c>
      <c r="I215" s="478"/>
      <c r="J215" s="122">
        <v>0.28000000000000003</v>
      </c>
      <c r="K215" s="232"/>
    </row>
    <row r="216" spans="1:11" ht="15" thickTop="1" x14ac:dyDescent="0.2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232"/>
    </row>
    <row r="217" spans="1:11" ht="15" x14ac:dyDescent="0.2">
      <c r="A217" s="249"/>
      <c r="B217" s="236" t="s">
        <v>3</v>
      </c>
      <c r="C217" s="249" t="s">
        <v>4</v>
      </c>
      <c r="D217" s="249" t="s">
        <v>5</v>
      </c>
      <c r="E217" s="473" t="s">
        <v>40</v>
      </c>
      <c r="F217" s="474"/>
      <c r="G217" s="235" t="s">
        <v>6</v>
      </c>
      <c r="H217" s="236" t="s">
        <v>7</v>
      </c>
      <c r="I217" s="236" t="s">
        <v>8</v>
      </c>
      <c r="J217" s="236" t="s">
        <v>9</v>
      </c>
      <c r="K217" s="232"/>
    </row>
    <row r="218" spans="1:11" ht="38.25" customHeight="1" x14ac:dyDescent="0.2">
      <c r="A218" s="250" t="s">
        <v>41</v>
      </c>
      <c r="B218" s="238" t="s">
        <v>221</v>
      </c>
      <c r="C218" s="250" t="s">
        <v>15</v>
      </c>
      <c r="D218" s="250" t="s">
        <v>222</v>
      </c>
      <c r="E218" s="479" t="s">
        <v>83</v>
      </c>
      <c r="F218" s="480"/>
      <c r="G218" s="237" t="s">
        <v>84</v>
      </c>
      <c r="H218" s="6">
        <v>1</v>
      </c>
      <c r="I218" s="7">
        <v>1.46</v>
      </c>
      <c r="J218" s="7">
        <v>1.46</v>
      </c>
      <c r="K218" s="232"/>
    </row>
    <row r="219" spans="1:11" ht="38.25" customHeight="1" x14ac:dyDescent="0.2">
      <c r="A219" s="251" t="s">
        <v>43</v>
      </c>
      <c r="B219" s="8" t="s">
        <v>310</v>
      </c>
      <c r="C219" s="251" t="s">
        <v>15</v>
      </c>
      <c r="D219" s="251" t="s">
        <v>311</v>
      </c>
      <c r="E219" s="481" t="s">
        <v>83</v>
      </c>
      <c r="F219" s="482"/>
      <c r="G219" s="9" t="s">
        <v>47</v>
      </c>
      <c r="H219" s="10">
        <v>1</v>
      </c>
      <c r="I219" s="11">
        <v>1.05</v>
      </c>
      <c r="J219" s="11">
        <v>1.05</v>
      </c>
      <c r="K219" s="232"/>
    </row>
    <row r="220" spans="1:11" ht="38.25" customHeight="1" x14ac:dyDescent="0.2">
      <c r="A220" s="251" t="s">
        <v>43</v>
      </c>
      <c r="B220" s="8" t="s">
        <v>308</v>
      </c>
      <c r="C220" s="251" t="s">
        <v>15</v>
      </c>
      <c r="D220" s="251" t="s">
        <v>309</v>
      </c>
      <c r="E220" s="481" t="s">
        <v>83</v>
      </c>
      <c r="F220" s="482"/>
      <c r="G220" s="9" t="s">
        <v>47</v>
      </c>
      <c r="H220" s="10">
        <v>1</v>
      </c>
      <c r="I220" s="11">
        <v>0.18</v>
      </c>
      <c r="J220" s="11">
        <v>0.18</v>
      </c>
      <c r="K220" s="232"/>
    </row>
    <row r="221" spans="1:11" ht="38.25" customHeight="1" x14ac:dyDescent="0.2">
      <c r="A221" s="251" t="s">
        <v>43</v>
      </c>
      <c r="B221" s="8" t="s">
        <v>304</v>
      </c>
      <c r="C221" s="251" t="s">
        <v>15</v>
      </c>
      <c r="D221" s="251" t="s">
        <v>305</v>
      </c>
      <c r="E221" s="481" t="s">
        <v>83</v>
      </c>
      <c r="F221" s="482"/>
      <c r="G221" s="9" t="s">
        <v>47</v>
      </c>
      <c r="H221" s="10">
        <v>1</v>
      </c>
      <c r="I221" s="11">
        <v>0.19</v>
      </c>
      <c r="J221" s="11">
        <v>0.19</v>
      </c>
      <c r="K221" s="232"/>
    </row>
    <row r="222" spans="1:11" ht="38.25" customHeight="1" x14ac:dyDescent="0.2">
      <c r="A222" s="251" t="s">
        <v>43</v>
      </c>
      <c r="B222" s="8" t="s">
        <v>306</v>
      </c>
      <c r="C222" s="251" t="s">
        <v>15</v>
      </c>
      <c r="D222" s="251" t="s">
        <v>307</v>
      </c>
      <c r="E222" s="481" t="s">
        <v>83</v>
      </c>
      <c r="F222" s="482"/>
      <c r="G222" s="9" t="s">
        <v>47</v>
      </c>
      <c r="H222" s="10">
        <v>1</v>
      </c>
      <c r="I222" s="11">
        <v>0.04</v>
      </c>
      <c r="J222" s="11">
        <v>0.04</v>
      </c>
      <c r="K222" s="232"/>
    </row>
    <row r="223" spans="1:11" x14ac:dyDescent="0.2">
      <c r="A223" s="248"/>
      <c r="B223" s="248"/>
      <c r="C223" s="248"/>
      <c r="D223" s="248"/>
      <c r="E223" s="248" t="s">
        <v>73</v>
      </c>
      <c r="F223" s="122">
        <v>0</v>
      </c>
      <c r="G223" s="248" t="s">
        <v>74</v>
      </c>
      <c r="H223" s="122">
        <v>0</v>
      </c>
      <c r="I223" s="248" t="s">
        <v>75</v>
      </c>
      <c r="J223" s="122">
        <v>0</v>
      </c>
      <c r="K223" s="232"/>
    </row>
    <row r="224" spans="1:11" ht="15" customHeight="1" thickBot="1" x14ac:dyDescent="0.25">
      <c r="A224" s="248"/>
      <c r="B224" s="248"/>
      <c r="C224" s="248"/>
      <c r="D224" s="248"/>
      <c r="E224" s="248" t="s">
        <v>76</v>
      </c>
      <c r="F224" s="122">
        <v>0.34</v>
      </c>
      <c r="G224" s="248"/>
      <c r="H224" s="478" t="s">
        <v>77</v>
      </c>
      <c r="I224" s="478"/>
      <c r="J224" s="122">
        <v>1.8</v>
      </c>
      <c r="K224" s="232"/>
    </row>
    <row r="225" spans="1:11" ht="15" thickTop="1" x14ac:dyDescent="0.2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232"/>
    </row>
    <row r="226" spans="1:11" ht="15" x14ac:dyDescent="0.2">
      <c r="A226" s="249"/>
      <c r="B226" s="236" t="s">
        <v>3</v>
      </c>
      <c r="C226" s="249" t="s">
        <v>4</v>
      </c>
      <c r="D226" s="249" t="s">
        <v>5</v>
      </c>
      <c r="E226" s="473" t="s">
        <v>40</v>
      </c>
      <c r="F226" s="474"/>
      <c r="G226" s="235" t="s">
        <v>6</v>
      </c>
      <c r="H226" s="236" t="s">
        <v>7</v>
      </c>
      <c r="I226" s="236" t="s">
        <v>8</v>
      </c>
      <c r="J226" s="236" t="s">
        <v>9</v>
      </c>
      <c r="K226" s="232"/>
    </row>
    <row r="227" spans="1:11" ht="38.25" customHeight="1" x14ac:dyDescent="0.2">
      <c r="A227" s="250" t="s">
        <v>41</v>
      </c>
      <c r="B227" s="238" t="s">
        <v>304</v>
      </c>
      <c r="C227" s="250" t="s">
        <v>15</v>
      </c>
      <c r="D227" s="250" t="s">
        <v>305</v>
      </c>
      <c r="E227" s="479" t="s">
        <v>83</v>
      </c>
      <c r="F227" s="480"/>
      <c r="G227" s="237" t="s">
        <v>47</v>
      </c>
      <c r="H227" s="6">
        <v>1</v>
      </c>
      <c r="I227" s="7">
        <v>0.19</v>
      </c>
      <c r="J227" s="7">
        <v>0.19</v>
      </c>
      <c r="K227" s="232"/>
    </row>
    <row r="228" spans="1:11" ht="38.25" x14ac:dyDescent="0.2">
      <c r="A228" s="247" t="s">
        <v>50</v>
      </c>
      <c r="B228" s="12" t="s">
        <v>312</v>
      </c>
      <c r="C228" s="247" t="s">
        <v>15</v>
      </c>
      <c r="D228" s="247" t="s">
        <v>313</v>
      </c>
      <c r="E228" s="483" t="s">
        <v>118</v>
      </c>
      <c r="F228" s="484"/>
      <c r="G228" s="13" t="s">
        <v>17</v>
      </c>
      <c r="H228" s="14">
        <v>6.3999999999999997E-5</v>
      </c>
      <c r="I228" s="15">
        <v>3000</v>
      </c>
      <c r="J228" s="15">
        <v>0.19</v>
      </c>
      <c r="K228" s="232"/>
    </row>
    <row r="229" spans="1:11" x14ac:dyDescent="0.2">
      <c r="A229" s="248"/>
      <c r="B229" s="248"/>
      <c r="C229" s="248"/>
      <c r="D229" s="248"/>
      <c r="E229" s="248" t="s">
        <v>73</v>
      </c>
      <c r="F229" s="122">
        <v>0</v>
      </c>
      <c r="G229" s="248" t="s">
        <v>74</v>
      </c>
      <c r="H229" s="122">
        <v>0</v>
      </c>
      <c r="I229" s="248" t="s">
        <v>75</v>
      </c>
      <c r="J229" s="122">
        <v>0</v>
      </c>
      <c r="K229" s="232"/>
    </row>
    <row r="230" spans="1:11" ht="15" customHeight="1" thickBot="1" x14ac:dyDescent="0.25">
      <c r="A230" s="248"/>
      <c r="B230" s="248"/>
      <c r="C230" s="248"/>
      <c r="D230" s="248"/>
      <c r="E230" s="248" t="s">
        <v>76</v>
      </c>
      <c r="F230" s="122">
        <v>0.04</v>
      </c>
      <c r="G230" s="248"/>
      <c r="H230" s="478" t="s">
        <v>77</v>
      </c>
      <c r="I230" s="478"/>
      <c r="J230" s="122">
        <v>0.23</v>
      </c>
      <c r="K230" s="232"/>
    </row>
    <row r="231" spans="1:11" ht="15" thickTop="1" x14ac:dyDescent="0.2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232"/>
    </row>
    <row r="232" spans="1:11" ht="15" x14ac:dyDescent="0.2">
      <c r="A232" s="249"/>
      <c r="B232" s="236" t="s">
        <v>3</v>
      </c>
      <c r="C232" s="249" t="s">
        <v>4</v>
      </c>
      <c r="D232" s="249" t="s">
        <v>5</v>
      </c>
      <c r="E232" s="473" t="s">
        <v>40</v>
      </c>
      <c r="F232" s="474"/>
      <c r="G232" s="235" t="s">
        <v>6</v>
      </c>
      <c r="H232" s="236" t="s">
        <v>7</v>
      </c>
      <c r="I232" s="236" t="s">
        <v>8</v>
      </c>
      <c r="J232" s="236" t="s">
        <v>9</v>
      </c>
      <c r="K232" s="232"/>
    </row>
    <row r="233" spans="1:11" ht="38.25" customHeight="1" x14ac:dyDescent="0.2">
      <c r="A233" s="250" t="s">
        <v>41</v>
      </c>
      <c r="B233" s="238" t="s">
        <v>306</v>
      </c>
      <c r="C233" s="250" t="s">
        <v>15</v>
      </c>
      <c r="D233" s="250" t="s">
        <v>307</v>
      </c>
      <c r="E233" s="479" t="s">
        <v>83</v>
      </c>
      <c r="F233" s="480"/>
      <c r="G233" s="237" t="s">
        <v>47</v>
      </c>
      <c r="H233" s="6">
        <v>1</v>
      </c>
      <c r="I233" s="7">
        <v>0.04</v>
      </c>
      <c r="J233" s="7">
        <v>0.04</v>
      </c>
      <c r="K233" s="232"/>
    </row>
    <row r="234" spans="1:11" ht="38.25" x14ac:dyDescent="0.2">
      <c r="A234" s="247" t="s">
        <v>50</v>
      </c>
      <c r="B234" s="12" t="s">
        <v>312</v>
      </c>
      <c r="C234" s="247" t="s">
        <v>15</v>
      </c>
      <c r="D234" s="247" t="s">
        <v>313</v>
      </c>
      <c r="E234" s="483" t="s">
        <v>118</v>
      </c>
      <c r="F234" s="484"/>
      <c r="G234" s="13" t="s">
        <v>17</v>
      </c>
      <c r="H234" s="14">
        <v>1.4399999999999999E-5</v>
      </c>
      <c r="I234" s="15">
        <v>3000</v>
      </c>
      <c r="J234" s="15">
        <v>0.04</v>
      </c>
      <c r="K234" s="232"/>
    </row>
    <row r="235" spans="1:11" x14ac:dyDescent="0.2">
      <c r="A235" s="248"/>
      <c r="B235" s="248"/>
      <c r="C235" s="248"/>
      <c r="D235" s="248"/>
      <c r="E235" s="248" t="s">
        <v>73</v>
      </c>
      <c r="F235" s="122">
        <v>0</v>
      </c>
      <c r="G235" s="248" t="s">
        <v>74</v>
      </c>
      <c r="H235" s="122">
        <v>0</v>
      </c>
      <c r="I235" s="248" t="s">
        <v>75</v>
      </c>
      <c r="J235" s="122">
        <v>0</v>
      </c>
      <c r="K235" s="232"/>
    </row>
    <row r="236" spans="1:11" ht="15" customHeight="1" thickBot="1" x14ac:dyDescent="0.25">
      <c r="A236" s="248"/>
      <c r="B236" s="248"/>
      <c r="C236" s="248"/>
      <c r="D236" s="248"/>
      <c r="E236" s="248" t="s">
        <v>76</v>
      </c>
      <c r="F236" s="122">
        <v>0</v>
      </c>
      <c r="G236" s="248"/>
      <c r="H236" s="478" t="s">
        <v>77</v>
      </c>
      <c r="I236" s="478"/>
      <c r="J236" s="122">
        <v>0.04</v>
      </c>
      <c r="K236" s="232"/>
    </row>
    <row r="237" spans="1:11" ht="15" thickTop="1" x14ac:dyDescent="0.2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232"/>
    </row>
    <row r="238" spans="1:11" ht="15" x14ac:dyDescent="0.2">
      <c r="A238" s="249"/>
      <c r="B238" s="236" t="s">
        <v>3</v>
      </c>
      <c r="C238" s="249" t="s">
        <v>4</v>
      </c>
      <c r="D238" s="249" t="s">
        <v>5</v>
      </c>
      <c r="E238" s="473" t="s">
        <v>40</v>
      </c>
      <c r="F238" s="474"/>
      <c r="G238" s="235" t="s">
        <v>6</v>
      </c>
      <c r="H238" s="236" t="s">
        <v>7</v>
      </c>
      <c r="I238" s="236" t="s">
        <v>8</v>
      </c>
      <c r="J238" s="236" t="s">
        <v>9</v>
      </c>
      <c r="K238" s="232"/>
    </row>
    <row r="239" spans="1:11" ht="38.25" customHeight="1" x14ac:dyDescent="0.2">
      <c r="A239" s="250" t="s">
        <v>41</v>
      </c>
      <c r="B239" s="238" t="s">
        <v>308</v>
      </c>
      <c r="C239" s="250" t="s">
        <v>15</v>
      </c>
      <c r="D239" s="250" t="s">
        <v>309</v>
      </c>
      <c r="E239" s="479" t="s">
        <v>83</v>
      </c>
      <c r="F239" s="480"/>
      <c r="G239" s="237" t="s">
        <v>47</v>
      </c>
      <c r="H239" s="6">
        <v>1</v>
      </c>
      <c r="I239" s="7">
        <v>0.18</v>
      </c>
      <c r="J239" s="7">
        <v>0.18</v>
      </c>
      <c r="K239" s="232"/>
    </row>
    <row r="240" spans="1:11" ht="38.25" x14ac:dyDescent="0.2">
      <c r="A240" s="247" t="s">
        <v>50</v>
      </c>
      <c r="B240" s="12" t="s">
        <v>312</v>
      </c>
      <c r="C240" s="247" t="s">
        <v>15</v>
      </c>
      <c r="D240" s="247" t="s">
        <v>313</v>
      </c>
      <c r="E240" s="483" t="s">
        <v>118</v>
      </c>
      <c r="F240" s="484"/>
      <c r="G240" s="13" t="s">
        <v>17</v>
      </c>
      <c r="H240" s="14">
        <v>6.0000000000000002E-5</v>
      </c>
      <c r="I240" s="15">
        <v>3000</v>
      </c>
      <c r="J240" s="15">
        <v>0.18</v>
      </c>
      <c r="K240" s="232"/>
    </row>
    <row r="241" spans="1:11" x14ac:dyDescent="0.2">
      <c r="A241" s="248"/>
      <c r="B241" s="248"/>
      <c r="C241" s="248"/>
      <c r="D241" s="248"/>
      <c r="E241" s="248" t="s">
        <v>73</v>
      </c>
      <c r="F241" s="122">
        <v>0</v>
      </c>
      <c r="G241" s="248" t="s">
        <v>74</v>
      </c>
      <c r="H241" s="122">
        <v>0</v>
      </c>
      <c r="I241" s="248" t="s">
        <v>75</v>
      </c>
      <c r="J241" s="122">
        <v>0</v>
      </c>
      <c r="K241" s="232"/>
    </row>
    <row r="242" spans="1:11" ht="15" customHeight="1" thickBot="1" x14ac:dyDescent="0.25">
      <c r="A242" s="248"/>
      <c r="B242" s="248"/>
      <c r="C242" s="248"/>
      <c r="D242" s="248"/>
      <c r="E242" s="248" t="s">
        <v>76</v>
      </c>
      <c r="F242" s="122">
        <v>0.04</v>
      </c>
      <c r="G242" s="248"/>
      <c r="H242" s="478" t="s">
        <v>77</v>
      </c>
      <c r="I242" s="478"/>
      <c r="J242" s="122">
        <v>0.22</v>
      </c>
      <c r="K242" s="232"/>
    </row>
    <row r="243" spans="1:11" ht="15" thickTop="1" x14ac:dyDescent="0.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232"/>
    </row>
    <row r="244" spans="1:11" ht="15" x14ac:dyDescent="0.2">
      <c r="A244" s="249"/>
      <c r="B244" s="236" t="s">
        <v>3</v>
      </c>
      <c r="C244" s="249" t="s">
        <v>4</v>
      </c>
      <c r="D244" s="249" t="s">
        <v>5</v>
      </c>
      <c r="E244" s="473" t="s">
        <v>40</v>
      </c>
      <c r="F244" s="474"/>
      <c r="G244" s="235" t="s">
        <v>6</v>
      </c>
      <c r="H244" s="236" t="s">
        <v>7</v>
      </c>
      <c r="I244" s="236" t="s">
        <v>8</v>
      </c>
      <c r="J244" s="236" t="s">
        <v>9</v>
      </c>
      <c r="K244" s="232"/>
    </row>
    <row r="245" spans="1:11" ht="38.25" customHeight="1" x14ac:dyDescent="0.2">
      <c r="A245" s="250" t="s">
        <v>41</v>
      </c>
      <c r="B245" s="238" t="s">
        <v>310</v>
      </c>
      <c r="C245" s="250" t="s">
        <v>15</v>
      </c>
      <c r="D245" s="250" t="s">
        <v>311</v>
      </c>
      <c r="E245" s="479" t="s">
        <v>83</v>
      </c>
      <c r="F245" s="480"/>
      <c r="G245" s="237" t="s">
        <v>47</v>
      </c>
      <c r="H245" s="6">
        <v>1</v>
      </c>
      <c r="I245" s="7">
        <v>1.05</v>
      </c>
      <c r="J245" s="7">
        <v>1.05</v>
      </c>
      <c r="K245" s="232"/>
    </row>
    <row r="246" spans="1:11" ht="25.5" x14ac:dyDescent="0.2">
      <c r="A246" s="247" t="s">
        <v>50</v>
      </c>
      <c r="B246" s="12" t="s">
        <v>314</v>
      </c>
      <c r="C246" s="247" t="s">
        <v>15</v>
      </c>
      <c r="D246" s="247" t="s">
        <v>315</v>
      </c>
      <c r="E246" s="483" t="s">
        <v>53</v>
      </c>
      <c r="F246" s="484"/>
      <c r="G246" s="13" t="s">
        <v>316</v>
      </c>
      <c r="H246" s="14">
        <v>1.25</v>
      </c>
      <c r="I246" s="15">
        <v>0.84</v>
      </c>
      <c r="J246" s="15">
        <v>1.05</v>
      </c>
      <c r="K246" s="232"/>
    </row>
    <row r="247" spans="1:11" x14ac:dyDescent="0.2">
      <c r="A247" s="248"/>
      <c r="B247" s="248"/>
      <c r="C247" s="248"/>
      <c r="D247" s="248"/>
      <c r="E247" s="248" t="s">
        <v>73</v>
      </c>
      <c r="F247" s="122">
        <v>0</v>
      </c>
      <c r="G247" s="248" t="s">
        <v>74</v>
      </c>
      <c r="H247" s="122">
        <v>0</v>
      </c>
      <c r="I247" s="248" t="s">
        <v>75</v>
      </c>
      <c r="J247" s="122">
        <v>0</v>
      </c>
      <c r="K247" s="232"/>
    </row>
    <row r="248" spans="1:11" ht="15" customHeight="1" thickBot="1" x14ac:dyDescent="0.25">
      <c r="A248" s="248"/>
      <c r="B248" s="248"/>
      <c r="C248" s="248"/>
      <c r="D248" s="248"/>
      <c r="E248" s="248" t="s">
        <v>76</v>
      </c>
      <c r="F248" s="122">
        <v>0.24</v>
      </c>
      <c r="G248" s="248"/>
      <c r="H248" s="478" t="s">
        <v>77</v>
      </c>
      <c r="I248" s="478"/>
      <c r="J248" s="122">
        <v>1.29</v>
      </c>
      <c r="K248" s="232"/>
    </row>
    <row r="249" spans="1:11" ht="15" thickTop="1" x14ac:dyDescent="0.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232"/>
    </row>
    <row r="250" spans="1:11" ht="15" x14ac:dyDescent="0.2">
      <c r="A250" s="249"/>
      <c r="B250" s="236" t="s">
        <v>3</v>
      </c>
      <c r="C250" s="249" t="s">
        <v>4</v>
      </c>
      <c r="D250" s="249" t="s">
        <v>5</v>
      </c>
      <c r="E250" s="473" t="s">
        <v>40</v>
      </c>
      <c r="F250" s="474"/>
      <c r="G250" s="235" t="s">
        <v>6</v>
      </c>
      <c r="H250" s="236" t="s">
        <v>7</v>
      </c>
      <c r="I250" s="236" t="s">
        <v>8</v>
      </c>
      <c r="J250" s="236" t="s">
        <v>9</v>
      </c>
      <c r="K250" s="232"/>
    </row>
    <row r="251" spans="1:11" ht="14.25" customHeight="1" x14ac:dyDescent="0.2">
      <c r="A251" s="250" t="s">
        <v>41</v>
      </c>
      <c r="B251" s="238" t="s">
        <v>93</v>
      </c>
      <c r="C251" s="250" t="s">
        <v>15</v>
      </c>
      <c r="D251" s="250" t="s">
        <v>94</v>
      </c>
      <c r="E251" s="479" t="s">
        <v>46</v>
      </c>
      <c r="F251" s="480"/>
      <c r="G251" s="237" t="s">
        <v>47</v>
      </c>
      <c r="H251" s="6">
        <v>1</v>
      </c>
      <c r="I251" s="7">
        <v>17.25</v>
      </c>
      <c r="J251" s="7">
        <v>17.25</v>
      </c>
      <c r="K251" s="232"/>
    </row>
    <row r="252" spans="1:11" ht="25.5" x14ac:dyDescent="0.2">
      <c r="A252" s="251" t="s">
        <v>43</v>
      </c>
      <c r="B252" s="8" t="s">
        <v>274</v>
      </c>
      <c r="C252" s="251" t="s">
        <v>15</v>
      </c>
      <c r="D252" s="251" t="s">
        <v>275</v>
      </c>
      <c r="E252" s="481" t="s">
        <v>46</v>
      </c>
      <c r="F252" s="482"/>
      <c r="G252" s="9" t="s">
        <v>47</v>
      </c>
      <c r="H252" s="10">
        <v>1</v>
      </c>
      <c r="I252" s="11">
        <v>0.44</v>
      </c>
      <c r="J252" s="11">
        <v>0.44</v>
      </c>
      <c r="K252" s="232"/>
    </row>
    <row r="253" spans="1:11" ht="25.5" x14ac:dyDescent="0.2">
      <c r="A253" s="251" t="s">
        <v>43</v>
      </c>
      <c r="B253" s="8" t="s">
        <v>276</v>
      </c>
      <c r="C253" s="251" t="s">
        <v>15</v>
      </c>
      <c r="D253" s="251" t="s">
        <v>277</v>
      </c>
      <c r="E253" s="481" t="s">
        <v>46</v>
      </c>
      <c r="F253" s="482"/>
      <c r="G253" s="9" t="s">
        <v>47</v>
      </c>
      <c r="H253" s="10">
        <v>1</v>
      </c>
      <c r="I253" s="11">
        <v>0.98</v>
      </c>
      <c r="J253" s="11">
        <v>0.98</v>
      </c>
      <c r="K253" s="232"/>
    </row>
    <row r="254" spans="1:11" ht="25.5" x14ac:dyDescent="0.2">
      <c r="A254" s="251" t="s">
        <v>43</v>
      </c>
      <c r="B254" s="8" t="s">
        <v>317</v>
      </c>
      <c r="C254" s="251" t="s">
        <v>15</v>
      </c>
      <c r="D254" s="251" t="s">
        <v>318</v>
      </c>
      <c r="E254" s="481" t="s">
        <v>46</v>
      </c>
      <c r="F254" s="482"/>
      <c r="G254" s="9" t="s">
        <v>47</v>
      </c>
      <c r="H254" s="10">
        <v>1</v>
      </c>
      <c r="I254" s="11">
        <v>0.13</v>
      </c>
      <c r="J254" s="11">
        <v>0.13</v>
      </c>
      <c r="K254" s="232"/>
    </row>
    <row r="255" spans="1:11" x14ac:dyDescent="0.2">
      <c r="A255" s="247" t="s">
        <v>50</v>
      </c>
      <c r="B255" s="12" t="s">
        <v>280</v>
      </c>
      <c r="C255" s="247" t="s">
        <v>15</v>
      </c>
      <c r="D255" s="247" t="s">
        <v>281</v>
      </c>
      <c r="E255" s="483" t="s">
        <v>126</v>
      </c>
      <c r="F255" s="484"/>
      <c r="G255" s="13" t="s">
        <v>47</v>
      </c>
      <c r="H255" s="14">
        <v>1</v>
      </c>
      <c r="I255" s="15">
        <v>0.01</v>
      </c>
      <c r="J255" s="15">
        <v>0.01</v>
      </c>
      <c r="K255" s="232"/>
    </row>
    <row r="256" spans="1:11" x14ac:dyDescent="0.2">
      <c r="A256" s="247" t="s">
        <v>50</v>
      </c>
      <c r="B256" s="12" t="s">
        <v>319</v>
      </c>
      <c r="C256" s="247" t="s">
        <v>15</v>
      </c>
      <c r="D256" s="247" t="s">
        <v>320</v>
      </c>
      <c r="E256" s="483" t="s">
        <v>284</v>
      </c>
      <c r="F256" s="484"/>
      <c r="G256" s="13" t="s">
        <v>47</v>
      </c>
      <c r="H256" s="14">
        <v>1</v>
      </c>
      <c r="I256" s="15">
        <v>14.87</v>
      </c>
      <c r="J256" s="15">
        <v>14.87</v>
      </c>
      <c r="K256" s="232"/>
    </row>
    <row r="257" spans="1:11" x14ac:dyDescent="0.2">
      <c r="A257" s="247" t="s">
        <v>50</v>
      </c>
      <c r="B257" s="12" t="s">
        <v>285</v>
      </c>
      <c r="C257" s="247" t="s">
        <v>15</v>
      </c>
      <c r="D257" s="247" t="s">
        <v>286</v>
      </c>
      <c r="E257" s="483" t="s">
        <v>126</v>
      </c>
      <c r="F257" s="484"/>
      <c r="G257" s="13" t="s">
        <v>47</v>
      </c>
      <c r="H257" s="14">
        <v>1</v>
      </c>
      <c r="I257" s="15">
        <v>0.34</v>
      </c>
      <c r="J257" s="15">
        <v>0.34</v>
      </c>
      <c r="K257" s="232"/>
    </row>
    <row r="258" spans="1:11" x14ac:dyDescent="0.2">
      <c r="A258" s="247" t="s">
        <v>50</v>
      </c>
      <c r="B258" s="12" t="s">
        <v>287</v>
      </c>
      <c r="C258" s="247" t="s">
        <v>15</v>
      </c>
      <c r="D258" s="247" t="s">
        <v>288</v>
      </c>
      <c r="E258" s="483" t="s">
        <v>289</v>
      </c>
      <c r="F258" s="484"/>
      <c r="G258" s="13" t="s">
        <v>47</v>
      </c>
      <c r="H258" s="14">
        <v>1</v>
      </c>
      <c r="I258" s="15">
        <v>0.01</v>
      </c>
      <c r="J258" s="15">
        <v>0.01</v>
      </c>
      <c r="K258" s="232"/>
    </row>
    <row r="259" spans="1:11" x14ac:dyDescent="0.2">
      <c r="A259" s="247" t="s">
        <v>50</v>
      </c>
      <c r="B259" s="12" t="s">
        <v>290</v>
      </c>
      <c r="C259" s="247" t="s">
        <v>15</v>
      </c>
      <c r="D259" s="247" t="s">
        <v>291</v>
      </c>
      <c r="E259" s="483" t="s">
        <v>234</v>
      </c>
      <c r="F259" s="484"/>
      <c r="G259" s="13" t="s">
        <v>47</v>
      </c>
      <c r="H259" s="14">
        <v>1</v>
      </c>
      <c r="I259" s="15">
        <v>0.47</v>
      </c>
      <c r="J259" s="15">
        <v>0.47</v>
      </c>
      <c r="K259" s="232"/>
    </row>
    <row r="260" spans="1:11" x14ac:dyDescent="0.2">
      <c r="A260" s="248"/>
      <c r="B260" s="248"/>
      <c r="C260" s="248"/>
      <c r="D260" s="248"/>
      <c r="E260" s="248" t="s">
        <v>73</v>
      </c>
      <c r="F260" s="122">
        <v>15</v>
      </c>
      <c r="G260" s="248" t="s">
        <v>74</v>
      </c>
      <c r="H260" s="122">
        <v>0</v>
      </c>
      <c r="I260" s="248" t="s">
        <v>75</v>
      </c>
      <c r="J260" s="122">
        <v>15</v>
      </c>
      <c r="K260" s="232"/>
    </row>
    <row r="261" spans="1:11" ht="15" customHeight="1" thickBot="1" x14ac:dyDescent="0.25">
      <c r="A261" s="248"/>
      <c r="B261" s="248"/>
      <c r="C261" s="248"/>
      <c r="D261" s="248"/>
      <c r="E261" s="248" t="s">
        <v>76</v>
      </c>
      <c r="F261" s="122">
        <v>4.0599999999999996</v>
      </c>
      <c r="G261" s="248"/>
      <c r="H261" s="478" t="s">
        <v>77</v>
      </c>
      <c r="I261" s="478"/>
      <c r="J261" s="122">
        <v>21.31</v>
      </c>
      <c r="K261" s="232"/>
    </row>
    <row r="262" spans="1:11" ht="15" thickTop="1" x14ac:dyDescent="0.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232"/>
    </row>
    <row r="263" spans="1:11" ht="15" x14ac:dyDescent="0.2">
      <c r="A263" s="249"/>
      <c r="B263" s="236" t="s">
        <v>3</v>
      </c>
      <c r="C263" s="249" t="s">
        <v>4</v>
      </c>
      <c r="D263" s="249" t="s">
        <v>5</v>
      </c>
      <c r="E263" s="473" t="s">
        <v>40</v>
      </c>
      <c r="F263" s="474"/>
      <c r="G263" s="235" t="s">
        <v>6</v>
      </c>
      <c r="H263" s="236" t="s">
        <v>7</v>
      </c>
      <c r="I263" s="236" t="s">
        <v>8</v>
      </c>
      <c r="J263" s="236" t="s">
        <v>9</v>
      </c>
      <c r="K263" s="232"/>
    </row>
    <row r="264" spans="1:11" ht="25.5" customHeight="1" x14ac:dyDescent="0.2">
      <c r="A264" s="250" t="s">
        <v>41</v>
      </c>
      <c r="B264" s="238" t="s">
        <v>88</v>
      </c>
      <c r="C264" s="250" t="s">
        <v>15</v>
      </c>
      <c r="D264" s="250" t="s">
        <v>89</v>
      </c>
      <c r="E264" s="479" t="s">
        <v>90</v>
      </c>
      <c r="F264" s="480"/>
      <c r="G264" s="237" t="s">
        <v>30</v>
      </c>
      <c r="H264" s="6">
        <v>1</v>
      </c>
      <c r="I264" s="7">
        <v>302.12</v>
      </c>
      <c r="J264" s="7">
        <v>302.12</v>
      </c>
      <c r="K264" s="232"/>
    </row>
    <row r="265" spans="1:11" ht="25.5" x14ac:dyDescent="0.2">
      <c r="A265" s="251" t="s">
        <v>43</v>
      </c>
      <c r="B265" s="8" t="s">
        <v>48</v>
      </c>
      <c r="C265" s="251" t="s">
        <v>15</v>
      </c>
      <c r="D265" s="251" t="s">
        <v>49</v>
      </c>
      <c r="E265" s="481" t="s">
        <v>46</v>
      </c>
      <c r="F265" s="482"/>
      <c r="G265" s="9" t="s">
        <v>47</v>
      </c>
      <c r="H265" s="10">
        <v>10.18</v>
      </c>
      <c r="I265" s="11">
        <v>12.89</v>
      </c>
      <c r="J265" s="11">
        <v>131.22</v>
      </c>
      <c r="K265" s="232"/>
    </row>
    <row r="266" spans="1:11" ht="25.5" x14ac:dyDescent="0.2">
      <c r="A266" s="247" t="s">
        <v>50</v>
      </c>
      <c r="B266" s="12" t="s">
        <v>227</v>
      </c>
      <c r="C266" s="247" t="s">
        <v>15</v>
      </c>
      <c r="D266" s="247" t="s">
        <v>228</v>
      </c>
      <c r="E266" s="483" t="s">
        <v>53</v>
      </c>
      <c r="F266" s="484"/>
      <c r="G266" s="13" t="s">
        <v>30</v>
      </c>
      <c r="H266" s="14">
        <v>0.88600000000000001</v>
      </c>
      <c r="I266" s="15">
        <v>25</v>
      </c>
      <c r="J266" s="15">
        <v>22.15</v>
      </c>
      <c r="K266" s="232"/>
    </row>
    <row r="267" spans="1:11" x14ac:dyDescent="0.2">
      <c r="A267" s="247" t="s">
        <v>50</v>
      </c>
      <c r="B267" s="12" t="s">
        <v>229</v>
      </c>
      <c r="C267" s="247" t="s">
        <v>15</v>
      </c>
      <c r="D267" s="247" t="s">
        <v>230</v>
      </c>
      <c r="E267" s="483" t="s">
        <v>53</v>
      </c>
      <c r="F267" s="484"/>
      <c r="G267" s="13" t="s">
        <v>35</v>
      </c>
      <c r="H267" s="14">
        <v>218.84</v>
      </c>
      <c r="I267" s="15">
        <v>0.51</v>
      </c>
      <c r="J267" s="15">
        <v>111.6</v>
      </c>
      <c r="K267" s="232"/>
    </row>
    <row r="268" spans="1:11" ht="25.5" x14ac:dyDescent="0.2">
      <c r="A268" s="247" t="s">
        <v>50</v>
      </c>
      <c r="B268" s="12" t="s">
        <v>231</v>
      </c>
      <c r="C268" s="247" t="s">
        <v>15</v>
      </c>
      <c r="D268" s="247" t="s">
        <v>232</v>
      </c>
      <c r="E268" s="483" t="s">
        <v>53</v>
      </c>
      <c r="F268" s="484"/>
      <c r="G268" s="13" t="s">
        <v>30</v>
      </c>
      <c r="H268" s="14">
        <v>0.59699999999999998</v>
      </c>
      <c r="I268" s="15">
        <v>62.24</v>
      </c>
      <c r="J268" s="15">
        <v>37.15</v>
      </c>
      <c r="K268" s="232"/>
    </row>
    <row r="269" spans="1:11" x14ac:dyDescent="0.2">
      <c r="A269" s="248"/>
      <c r="B269" s="248"/>
      <c r="C269" s="248"/>
      <c r="D269" s="248"/>
      <c r="E269" s="248" t="s">
        <v>73</v>
      </c>
      <c r="F269" s="122">
        <v>108.31</v>
      </c>
      <c r="G269" s="248" t="s">
        <v>74</v>
      </c>
      <c r="H269" s="122">
        <v>0</v>
      </c>
      <c r="I269" s="248" t="s">
        <v>75</v>
      </c>
      <c r="J269" s="122">
        <v>108.31</v>
      </c>
      <c r="K269" s="232"/>
    </row>
    <row r="270" spans="1:11" ht="15" customHeight="1" thickBot="1" x14ac:dyDescent="0.25">
      <c r="A270" s="248"/>
      <c r="B270" s="248"/>
      <c r="C270" s="248"/>
      <c r="D270" s="248"/>
      <c r="E270" s="248" t="s">
        <v>76</v>
      </c>
      <c r="F270" s="122">
        <v>71.11</v>
      </c>
      <c r="G270" s="248"/>
      <c r="H270" s="478" t="s">
        <v>77</v>
      </c>
      <c r="I270" s="478"/>
      <c r="J270" s="122">
        <v>373.23</v>
      </c>
      <c r="K270" s="232"/>
    </row>
    <row r="271" spans="1:11" ht="15" thickTop="1" x14ac:dyDescent="0.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232"/>
    </row>
    <row r="272" spans="1:11" ht="15" x14ac:dyDescent="0.2">
      <c r="A272" s="249"/>
      <c r="B272" s="236" t="s">
        <v>3</v>
      </c>
      <c r="C272" s="249" t="s">
        <v>4</v>
      </c>
      <c r="D272" s="249" t="s">
        <v>5</v>
      </c>
      <c r="E272" s="473" t="s">
        <v>40</v>
      </c>
      <c r="F272" s="474"/>
      <c r="G272" s="235" t="s">
        <v>6</v>
      </c>
      <c r="H272" s="236" t="s">
        <v>7</v>
      </c>
      <c r="I272" s="236" t="s">
        <v>8</v>
      </c>
      <c r="J272" s="236" t="s">
        <v>9</v>
      </c>
      <c r="K272" s="232"/>
    </row>
    <row r="273" spans="1:11" ht="25.5" x14ac:dyDescent="0.2">
      <c r="A273" s="250" t="s">
        <v>41</v>
      </c>
      <c r="B273" s="238" t="s">
        <v>278</v>
      </c>
      <c r="C273" s="250" t="s">
        <v>15</v>
      </c>
      <c r="D273" s="250" t="s">
        <v>279</v>
      </c>
      <c r="E273" s="479" t="s">
        <v>46</v>
      </c>
      <c r="F273" s="480"/>
      <c r="G273" s="237" t="s">
        <v>47</v>
      </c>
      <c r="H273" s="6">
        <v>1</v>
      </c>
      <c r="I273" s="7">
        <v>0.13</v>
      </c>
      <c r="J273" s="7">
        <v>0.13</v>
      </c>
      <c r="K273" s="232"/>
    </row>
    <row r="274" spans="1:11" x14ac:dyDescent="0.2">
      <c r="A274" s="247" t="s">
        <v>50</v>
      </c>
      <c r="B274" s="12" t="s">
        <v>282</v>
      </c>
      <c r="C274" s="247" t="s">
        <v>15</v>
      </c>
      <c r="D274" s="247" t="s">
        <v>283</v>
      </c>
      <c r="E274" s="483" t="s">
        <v>284</v>
      </c>
      <c r="F274" s="484"/>
      <c r="G274" s="13" t="s">
        <v>47</v>
      </c>
      <c r="H274" s="14">
        <v>1.1900000000000001E-2</v>
      </c>
      <c r="I274" s="15">
        <v>11.7</v>
      </c>
      <c r="J274" s="15">
        <v>0.13</v>
      </c>
      <c r="K274" s="232"/>
    </row>
    <row r="275" spans="1:11" x14ac:dyDescent="0.2">
      <c r="A275" s="248"/>
      <c r="B275" s="248"/>
      <c r="C275" s="248"/>
      <c r="D275" s="248"/>
      <c r="E275" s="248" t="s">
        <v>73</v>
      </c>
      <c r="F275" s="122">
        <v>0.13</v>
      </c>
      <c r="G275" s="248" t="s">
        <v>74</v>
      </c>
      <c r="H275" s="122">
        <v>0</v>
      </c>
      <c r="I275" s="248" t="s">
        <v>75</v>
      </c>
      <c r="J275" s="122">
        <v>0.13</v>
      </c>
      <c r="K275" s="232"/>
    </row>
    <row r="276" spans="1:11" ht="15" customHeight="1" thickBot="1" x14ac:dyDescent="0.25">
      <c r="A276" s="248"/>
      <c r="B276" s="248"/>
      <c r="C276" s="248"/>
      <c r="D276" s="248"/>
      <c r="E276" s="248" t="s">
        <v>76</v>
      </c>
      <c r="F276" s="122">
        <v>0.03</v>
      </c>
      <c r="G276" s="248"/>
      <c r="H276" s="478" t="s">
        <v>77</v>
      </c>
      <c r="I276" s="478"/>
      <c r="J276" s="122">
        <v>0.16</v>
      </c>
      <c r="K276" s="232"/>
    </row>
    <row r="277" spans="1:11" ht="15" thickTop="1" x14ac:dyDescent="0.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232"/>
    </row>
    <row r="278" spans="1:11" ht="15" x14ac:dyDescent="0.2">
      <c r="A278" s="249"/>
      <c r="B278" s="236" t="s">
        <v>3</v>
      </c>
      <c r="C278" s="249" t="s">
        <v>4</v>
      </c>
      <c r="D278" s="249" t="s">
        <v>5</v>
      </c>
      <c r="E278" s="473" t="s">
        <v>40</v>
      </c>
      <c r="F278" s="474"/>
      <c r="G278" s="235" t="s">
        <v>6</v>
      </c>
      <c r="H278" s="236" t="s">
        <v>7</v>
      </c>
      <c r="I278" s="236" t="s">
        <v>8</v>
      </c>
      <c r="J278" s="236" t="s">
        <v>9</v>
      </c>
      <c r="K278" s="232"/>
    </row>
    <row r="279" spans="1:11" ht="38.25" x14ac:dyDescent="0.2">
      <c r="A279" s="250" t="s">
        <v>41</v>
      </c>
      <c r="B279" s="238" t="s">
        <v>292</v>
      </c>
      <c r="C279" s="250" t="s">
        <v>15</v>
      </c>
      <c r="D279" s="250" t="s">
        <v>293</v>
      </c>
      <c r="E279" s="479" t="s">
        <v>46</v>
      </c>
      <c r="F279" s="480"/>
      <c r="G279" s="237" t="s">
        <v>47</v>
      </c>
      <c r="H279" s="6">
        <v>1</v>
      </c>
      <c r="I279" s="7">
        <v>0.12</v>
      </c>
      <c r="J279" s="7">
        <v>0.12</v>
      </c>
      <c r="K279" s="232"/>
    </row>
    <row r="280" spans="1:11" x14ac:dyDescent="0.2">
      <c r="A280" s="247" t="s">
        <v>50</v>
      </c>
      <c r="B280" s="12" t="s">
        <v>294</v>
      </c>
      <c r="C280" s="247" t="s">
        <v>15</v>
      </c>
      <c r="D280" s="247" t="s">
        <v>295</v>
      </c>
      <c r="E280" s="483" t="s">
        <v>284</v>
      </c>
      <c r="F280" s="484"/>
      <c r="G280" s="13" t="s">
        <v>47</v>
      </c>
      <c r="H280" s="14">
        <v>9.2999999999999992E-3</v>
      </c>
      <c r="I280" s="15">
        <v>13.57</v>
      </c>
      <c r="J280" s="15">
        <v>0.12</v>
      </c>
      <c r="K280" s="232"/>
    </row>
    <row r="281" spans="1:11" x14ac:dyDescent="0.2">
      <c r="A281" s="248"/>
      <c r="B281" s="248"/>
      <c r="C281" s="248"/>
      <c r="D281" s="248"/>
      <c r="E281" s="248" t="s">
        <v>73</v>
      </c>
      <c r="F281" s="122">
        <v>0.12</v>
      </c>
      <c r="G281" s="248" t="s">
        <v>74</v>
      </c>
      <c r="H281" s="122">
        <v>0</v>
      </c>
      <c r="I281" s="248" t="s">
        <v>75</v>
      </c>
      <c r="J281" s="122">
        <v>0.12</v>
      </c>
      <c r="K281" s="232"/>
    </row>
    <row r="282" spans="1:11" ht="15" customHeight="1" thickBot="1" x14ac:dyDescent="0.25">
      <c r="A282" s="248"/>
      <c r="B282" s="248"/>
      <c r="C282" s="248"/>
      <c r="D282" s="248"/>
      <c r="E282" s="248" t="s">
        <v>76</v>
      </c>
      <c r="F282" s="122">
        <v>0.02</v>
      </c>
      <c r="G282" s="248"/>
      <c r="H282" s="478" t="s">
        <v>77</v>
      </c>
      <c r="I282" s="478"/>
      <c r="J282" s="122">
        <v>0.14000000000000001</v>
      </c>
      <c r="K282" s="232"/>
    </row>
    <row r="283" spans="1:11" ht="15" thickTop="1" x14ac:dyDescent="0.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232"/>
    </row>
    <row r="284" spans="1:11" ht="15" x14ac:dyDescent="0.2">
      <c r="A284" s="249"/>
      <c r="B284" s="236" t="s">
        <v>3</v>
      </c>
      <c r="C284" s="249" t="s">
        <v>4</v>
      </c>
      <c r="D284" s="249" t="s">
        <v>5</v>
      </c>
      <c r="E284" s="473" t="s">
        <v>40</v>
      </c>
      <c r="F284" s="474"/>
      <c r="G284" s="235" t="s">
        <v>6</v>
      </c>
      <c r="H284" s="236" t="s">
        <v>7</v>
      </c>
      <c r="I284" s="236" t="s">
        <v>8</v>
      </c>
      <c r="J284" s="236" t="s">
        <v>9</v>
      </c>
      <c r="K284" s="232"/>
    </row>
    <row r="285" spans="1:11" ht="25.5" x14ac:dyDescent="0.2">
      <c r="A285" s="250" t="s">
        <v>41</v>
      </c>
      <c r="B285" s="238" t="s">
        <v>296</v>
      </c>
      <c r="C285" s="250" t="s">
        <v>15</v>
      </c>
      <c r="D285" s="250" t="s">
        <v>297</v>
      </c>
      <c r="E285" s="479" t="s">
        <v>46</v>
      </c>
      <c r="F285" s="480"/>
      <c r="G285" s="237" t="s">
        <v>47</v>
      </c>
      <c r="H285" s="6">
        <v>1</v>
      </c>
      <c r="I285" s="7">
        <v>0.06</v>
      </c>
      <c r="J285" s="7">
        <v>0.06</v>
      </c>
      <c r="K285" s="232"/>
    </row>
    <row r="286" spans="1:11" x14ac:dyDescent="0.2">
      <c r="A286" s="247" t="s">
        <v>50</v>
      </c>
      <c r="B286" s="12" t="s">
        <v>298</v>
      </c>
      <c r="C286" s="247" t="s">
        <v>15</v>
      </c>
      <c r="D286" s="247" t="s">
        <v>299</v>
      </c>
      <c r="E286" s="483" t="s">
        <v>284</v>
      </c>
      <c r="F286" s="484"/>
      <c r="G286" s="13" t="s">
        <v>47</v>
      </c>
      <c r="H286" s="14">
        <v>4.1000000000000003E-3</v>
      </c>
      <c r="I286" s="15">
        <v>14.87</v>
      </c>
      <c r="J286" s="15">
        <v>0.06</v>
      </c>
      <c r="K286" s="232"/>
    </row>
    <row r="287" spans="1:11" x14ac:dyDescent="0.2">
      <c r="A287" s="248"/>
      <c r="B287" s="248"/>
      <c r="C287" s="248"/>
      <c r="D287" s="248"/>
      <c r="E287" s="248" t="s">
        <v>73</v>
      </c>
      <c r="F287" s="122">
        <v>0.06</v>
      </c>
      <c r="G287" s="248" t="s">
        <v>74</v>
      </c>
      <c r="H287" s="122">
        <v>0</v>
      </c>
      <c r="I287" s="248" t="s">
        <v>75</v>
      </c>
      <c r="J287" s="122">
        <v>0.06</v>
      </c>
      <c r="K287" s="232"/>
    </row>
    <row r="288" spans="1:11" ht="15" customHeight="1" thickBot="1" x14ac:dyDescent="0.25">
      <c r="A288" s="248"/>
      <c r="B288" s="248"/>
      <c r="C288" s="248"/>
      <c r="D288" s="248"/>
      <c r="E288" s="248" t="s">
        <v>76</v>
      </c>
      <c r="F288" s="122">
        <v>0.01</v>
      </c>
      <c r="G288" s="248"/>
      <c r="H288" s="478" t="s">
        <v>77</v>
      </c>
      <c r="I288" s="478"/>
      <c r="J288" s="122">
        <v>7.0000000000000007E-2</v>
      </c>
      <c r="K288" s="232"/>
    </row>
    <row r="289" spans="1:11" ht="15" thickTop="1" x14ac:dyDescent="0.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232"/>
    </row>
    <row r="290" spans="1:11" ht="15" x14ac:dyDescent="0.2">
      <c r="A290" s="249"/>
      <c r="B290" s="236" t="s">
        <v>3</v>
      </c>
      <c r="C290" s="249" t="s">
        <v>4</v>
      </c>
      <c r="D290" s="249" t="s">
        <v>5</v>
      </c>
      <c r="E290" s="473" t="s">
        <v>40</v>
      </c>
      <c r="F290" s="474"/>
      <c r="G290" s="235" t="s">
        <v>6</v>
      </c>
      <c r="H290" s="236" t="s">
        <v>7</v>
      </c>
      <c r="I290" s="236" t="s">
        <v>8</v>
      </c>
      <c r="J290" s="236" t="s">
        <v>9</v>
      </c>
      <c r="K290" s="232"/>
    </row>
    <row r="291" spans="1:11" ht="25.5" x14ac:dyDescent="0.2">
      <c r="A291" s="250" t="s">
        <v>41</v>
      </c>
      <c r="B291" s="238" t="s">
        <v>300</v>
      </c>
      <c r="C291" s="250" t="s">
        <v>15</v>
      </c>
      <c r="D291" s="250" t="s">
        <v>301</v>
      </c>
      <c r="E291" s="479" t="s">
        <v>46</v>
      </c>
      <c r="F291" s="480"/>
      <c r="G291" s="237" t="s">
        <v>47</v>
      </c>
      <c r="H291" s="6">
        <v>1</v>
      </c>
      <c r="I291" s="7">
        <v>0.13</v>
      </c>
      <c r="J291" s="7">
        <v>0.13</v>
      </c>
      <c r="K291" s="232"/>
    </row>
    <row r="292" spans="1:11" x14ac:dyDescent="0.2">
      <c r="A292" s="247" t="s">
        <v>50</v>
      </c>
      <c r="B292" s="12" t="s">
        <v>302</v>
      </c>
      <c r="C292" s="247" t="s">
        <v>15</v>
      </c>
      <c r="D292" s="247" t="s">
        <v>303</v>
      </c>
      <c r="E292" s="483" t="s">
        <v>284</v>
      </c>
      <c r="F292" s="484"/>
      <c r="G292" s="13" t="s">
        <v>47</v>
      </c>
      <c r="H292" s="14">
        <v>9.2999999999999992E-3</v>
      </c>
      <c r="I292" s="15">
        <v>14.87</v>
      </c>
      <c r="J292" s="15">
        <v>0.13</v>
      </c>
      <c r="K292" s="232"/>
    </row>
    <row r="293" spans="1:11" x14ac:dyDescent="0.2">
      <c r="A293" s="248"/>
      <c r="B293" s="248"/>
      <c r="C293" s="248"/>
      <c r="D293" s="248"/>
      <c r="E293" s="248" t="s">
        <v>73</v>
      </c>
      <c r="F293" s="122">
        <v>0.13</v>
      </c>
      <c r="G293" s="248" t="s">
        <v>74</v>
      </c>
      <c r="H293" s="122">
        <v>0</v>
      </c>
      <c r="I293" s="248" t="s">
        <v>75</v>
      </c>
      <c r="J293" s="122">
        <v>0.13</v>
      </c>
      <c r="K293" s="232"/>
    </row>
    <row r="294" spans="1:11" ht="15" customHeight="1" thickBot="1" x14ac:dyDescent="0.25">
      <c r="A294" s="248"/>
      <c r="B294" s="248"/>
      <c r="C294" s="248"/>
      <c r="D294" s="248"/>
      <c r="E294" s="248" t="s">
        <v>76</v>
      </c>
      <c r="F294" s="122">
        <v>0.03</v>
      </c>
      <c r="G294" s="248"/>
      <c r="H294" s="478" t="s">
        <v>77</v>
      </c>
      <c r="I294" s="478"/>
      <c r="J294" s="122">
        <v>0.16</v>
      </c>
      <c r="K294" s="232"/>
    </row>
    <row r="295" spans="1:11" ht="15" thickTop="1" x14ac:dyDescent="0.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232"/>
    </row>
    <row r="296" spans="1:11" ht="15" x14ac:dyDescent="0.2">
      <c r="A296" s="249"/>
      <c r="B296" s="236" t="s">
        <v>3</v>
      </c>
      <c r="C296" s="249" t="s">
        <v>4</v>
      </c>
      <c r="D296" s="249" t="s">
        <v>5</v>
      </c>
      <c r="E296" s="473" t="s">
        <v>40</v>
      </c>
      <c r="F296" s="474"/>
      <c r="G296" s="235" t="s">
        <v>6</v>
      </c>
      <c r="H296" s="236" t="s">
        <v>7</v>
      </c>
      <c r="I296" s="236" t="s">
        <v>8</v>
      </c>
      <c r="J296" s="236" t="s">
        <v>9</v>
      </c>
      <c r="K296" s="232"/>
    </row>
    <row r="297" spans="1:11" ht="25.5" x14ac:dyDescent="0.2">
      <c r="A297" s="250" t="s">
        <v>41</v>
      </c>
      <c r="B297" s="238" t="s">
        <v>317</v>
      </c>
      <c r="C297" s="250" t="s">
        <v>15</v>
      </c>
      <c r="D297" s="250" t="s">
        <v>318</v>
      </c>
      <c r="E297" s="479" t="s">
        <v>46</v>
      </c>
      <c r="F297" s="480"/>
      <c r="G297" s="237" t="s">
        <v>47</v>
      </c>
      <c r="H297" s="6">
        <v>1</v>
      </c>
      <c r="I297" s="7">
        <v>0.13</v>
      </c>
      <c r="J297" s="7">
        <v>0.13</v>
      </c>
      <c r="K297" s="232"/>
    </row>
    <row r="298" spans="1:11" x14ac:dyDescent="0.2">
      <c r="A298" s="247" t="s">
        <v>50</v>
      </c>
      <c r="B298" s="12" t="s">
        <v>319</v>
      </c>
      <c r="C298" s="247" t="s">
        <v>15</v>
      </c>
      <c r="D298" s="247" t="s">
        <v>320</v>
      </c>
      <c r="E298" s="483" t="s">
        <v>284</v>
      </c>
      <c r="F298" s="484"/>
      <c r="G298" s="13" t="s">
        <v>47</v>
      </c>
      <c r="H298" s="14">
        <v>9.2999999999999992E-3</v>
      </c>
      <c r="I298" s="15">
        <v>14.87</v>
      </c>
      <c r="J298" s="15">
        <v>0.13</v>
      </c>
      <c r="K298" s="232"/>
    </row>
    <row r="299" spans="1:11" x14ac:dyDescent="0.2">
      <c r="A299" s="248"/>
      <c r="B299" s="248"/>
      <c r="C299" s="248"/>
      <c r="D299" s="248"/>
      <c r="E299" s="248" t="s">
        <v>73</v>
      </c>
      <c r="F299" s="122">
        <v>0.13</v>
      </c>
      <c r="G299" s="248" t="s">
        <v>74</v>
      </c>
      <c r="H299" s="122">
        <v>0</v>
      </c>
      <c r="I299" s="248" t="s">
        <v>75</v>
      </c>
      <c r="J299" s="122">
        <v>0.13</v>
      </c>
      <c r="K299" s="232"/>
    </row>
    <row r="300" spans="1:11" ht="15" customHeight="1" thickBot="1" x14ac:dyDescent="0.25">
      <c r="A300" s="248"/>
      <c r="B300" s="248"/>
      <c r="C300" s="248"/>
      <c r="D300" s="248"/>
      <c r="E300" s="248" t="s">
        <v>76</v>
      </c>
      <c r="F300" s="122">
        <v>0.03</v>
      </c>
      <c r="G300" s="248"/>
      <c r="H300" s="478" t="s">
        <v>77</v>
      </c>
      <c r="I300" s="478"/>
      <c r="J300" s="122">
        <v>0.16</v>
      </c>
      <c r="K300" s="232"/>
    </row>
    <row r="301" spans="1:11" ht="15" thickTop="1" x14ac:dyDescent="0.2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232"/>
    </row>
    <row r="302" spans="1:11" ht="15" x14ac:dyDescent="0.2">
      <c r="A302" s="249"/>
      <c r="B302" s="236" t="s">
        <v>3</v>
      </c>
      <c r="C302" s="249" t="s">
        <v>4</v>
      </c>
      <c r="D302" s="249" t="s">
        <v>5</v>
      </c>
      <c r="E302" s="473" t="s">
        <v>40</v>
      </c>
      <c r="F302" s="474"/>
      <c r="G302" s="235" t="s">
        <v>6</v>
      </c>
      <c r="H302" s="236" t="s">
        <v>7</v>
      </c>
      <c r="I302" s="236" t="s">
        <v>8</v>
      </c>
      <c r="J302" s="236" t="s">
        <v>9</v>
      </c>
      <c r="K302" s="232"/>
    </row>
    <row r="303" spans="1:11" ht="25.5" x14ac:dyDescent="0.2">
      <c r="A303" s="250" t="s">
        <v>41</v>
      </c>
      <c r="B303" s="238" t="s">
        <v>321</v>
      </c>
      <c r="C303" s="250" t="s">
        <v>15</v>
      </c>
      <c r="D303" s="250" t="s">
        <v>322</v>
      </c>
      <c r="E303" s="479" t="s">
        <v>46</v>
      </c>
      <c r="F303" s="480"/>
      <c r="G303" s="237" t="s">
        <v>47</v>
      </c>
      <c r="H303" s="6">
        <v>1</v>
      </c>
      <c r="I303" s="7">
        <v>0.44</v>
      </c>
      <c r="J303" s="7">
        <v>0.44</v>
      </c>
      <c r="K303" s="232"/>
    </row>
    <row r="304" spans="1:11" x14ac:dyDescent="0.2">
      <c r="A304" s="247" t="s">
        <v>50</v>
      </c>
      <c r="B304" s="12" t="s">
        <v>323</v>
      </c>
      <c r="C304" s="247" t="s">
        <v>15</v>
      </c>
      <c r="D304" s="247" t="s">
        <v>324</v>
      </c>
      <c r="E304" s="483" t="s">
        <v>284</v>
      </c>
      <c r="F304" s="484"/>
      <c r="G304" s="13" t="s">
        <v>47</v>
      </c>
      <c r="H304" s="14">
        <v>3.0099999999999998E-2</v>
      </c>
      <c r="I304" s="15">
        <v>14.87</v>
      </c>
      <c r="J304" s="15">
        <v>0.44</v>
      </c>
      <c r="K304" s="232"/>
    </row>
    <row r="305" spans="1:11" x14ac:dyDescent="0.2">
      <c r="A305" s="248"/>
      <c r="B305" s="248"/>
      <c r="C305" s="248"/>
      <c r="D305" s="248"/>
      <c r="E305" s="248" t="s">
        <v>73</v>
      </c>
      <c r="F305" s="122">
        <v>0.44</v>
      </c>
      <c r="G305" s="248" t="s">
        <v>74</v>
      </c>
      <c r="H305" s="122">
        <v>0</v>
      </c>
      <c r="I305" s="248" t="s">
        <v>75</v>
      </c>
      <c r="J305" s="122">
        <v>0.44</v>
      </c>
      <c r="K305" s="232"/>
    </row>
    <row r="306" spans="1:11" ht="15" customHeight="1" thickBot="1" x14ac:dyDescent="0.25">
      <c r="A306" s="248"/>
      <c r="B306" s="248"/>
      <c r="C306" s="248"/>
      <c r="D306" s="248"/>
      <c r="E306" s="248" t="s">
        <v>76</v>
      </c>
      <c r="F306" s="122">
        <v>0.1</v>
      </c>
      <c r="G306" s="248"/>
      <c r="H306" s="478" t="s">
        <v>77</v>
      </c>
      <c r="I306" s="478"/>
      <c r="J306" s="122">
        <v>0.54</v>
      </c>
      <c r="K306" s="232"/>
    </row>
    <row r="307" spans="1:11" ht="15" thickTop="1" x14ac:dyDescent="0.2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232"/>
    </row>
    <row r="308" spans="1:11" ht="15" x14ac:dyDescent="0.2">
      <c r="A308" s="249"/>
      <c r="B308" s="236" t="s">
        <v>3</v>
      </c>
      <c r="C308" s="249" t="s">
        <v>4</v>
      </c>
      <c r="D308" s="249" t="s">
        <v>5</v>
      </c>
      <c r="E308" s="473" t="s">
        <v>40</v>
      </c>
      <c r="F308" s="474"/>
      <c r="G308" s="235" t="s">
        <v>6</v>
      </c>
      <c r="H308" s="236" t="s">
        <v>7</v>
      </c>
      <c r="I308" s="236" t="s">
        <v>8</v>
      </c>
      <c r="J308" s="236" t="s">
        <v>9</v>
      </c>
      <c r="K308" s="232"/>
    </row>
    <row r="309" spans="1:11" ht="25.5" x14ac:dyDescent="0.2">
      <c r="A309" s="250" t="s">
        <v>41</v>
      </c>
      <c r="B309" s="238" t="s">
        <v>325</v>
      </c>
      <c r="C309" s="250" t="s">
        <v>15</v>
      </c>
      <c r="D309" s="250" t="s">
        <v>326</v>
      </c>
      <c r="E309" s="479" t="s">
        <v>46</v>
      </c>
      <c r="F309" s="480"/>
      <c r="G309" s="237" t="s">
        <v>47</v>
      </c>
      <c r="H309" s="6">
        <v>1</v>
      </c>
      <c r="I309" s="7">
        <v>1.1200000000000001</v>
      </c>
      <c r="J309" s="7">
        <v>1.1200000000000001</v>
      </c>
      <c r="K309" s="232"/>
    </row>
    <row r="310" spans="1:11" x14ac:dyDescent="0.2">
      <c r="A310" s="247" t="s">
        <v>50</v>
      </c>
      <c r="B310" s="12" t="s">
        <v>327</v>
      </c>
      <c r="C310" s="247" t="s">
        <v>15</v>
      </c>
      <c r="D310" s="247" t="s">
        <v>328</v>
      </c>
      <c r="E310" s="483" t="s">
        <v>284</v>
      </c>
      <c r="F310" s="484"/>
      <c r="G310" s="13" t="s">
        <v>47</v>
      </c>
      <c r="H310" s="14">
        <v>1.1900000000000001E-2</v>
      </c>
      <c r="I310" s="15">
        <v>94.57</v>
      </c>
      <c r="J310" s="15">
        <v>1.1200000000000001</v>
      </c>
      <c r="K310" s="232"/>
    </row>
    <row r="311" spans="1:11" x14ac:dyDescent="0.2">
      <c r="A311" s="248"/>
      <c r="B311" s="248"/>
      <c r="C311" s="248"/>
      <c r="D311" s="248"/>
      <c r="E311" s="248" t="s">
        <v>73</v>
      </c>
      <c r="F311" s="122">
        <v>1.1200000000000001</v>
      </c>
      <c r="G311" s="248" t="s">
        <v>74</v>
      </c>
      <c r="H311" s="122">
        <v>0</v>
      </c>
      <c r="I311" s="248" t="s">
        <v>75</v>
      </c>
      <c r="J311" s="122">
        <v>1.1200000000000001</v>
      </c>
      <c r="K311" s="232"/>
    </row>
    <row r="312" spans="1:11" ht="15" customHeight="1" thickBot="1" x14ac:dyDescent="0.25">
      <c r="A312" s="248"/>
      <c r="B312" s="248"/>
      <c r="C312" s="248"/>
      <c r="D312" s="248"/>
      <c r="E312" s="248" t="s">
        <v>76</v>
      </c>
      <c r="F312" s="122">
        <v>0.26</v>
      </c>
      <c r="G312" s="248"/>
      <c r="H312" s="478" t="s">
        <v>77</v>
      </c>
      <c r="I312" s="478"/>
      <c r="J312" s="122">
        <v>1.38</v>
      </c>
      <c r="K312" s="232"/>
    </row>
    <row r="313" spans="1:11" ht="15" thickTop="1" x14ac:dyDescent="0.2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232"/>
    </row>
    <row r="314" spans="1:11" ht="15" x14ac:dyDescent="0.2">
      <c r="A314" s="249"/>
      <c r="B314" s="236" t="s">
        <v>3</v>
      </c>
      <c r="C314" s="249" t="s">
        <v>4</v>
      </c>
      <c r="D314" s="249" t="s">
        <v>5</v>
      </c>
      <c r="E314" s="473" t="s">
        <v>40</v>
      </c>
      <c r="F314" s="474"/>
      <c r="G314" s="235" t="s">
        <v>6</v>
      </c>
      <c r="H314" s="236" t="s">
        <v>7</v>
      </c>
      <c r="I314" s="236" t="s">
        <v>8</v>
      </c>
      <c r="J314" s="236" t="s">
        <v>9</v>
      </c>
      <c r="K314" s="232"/>
    </row>
    <row r="315" spans="1:11" ht="25.5" x14ac:dyDescent="0.2">
      <c r="A315" s="250" t="s">
        <v>41</v>
      </c>
      <c r="B315" s="238" t="s">
        <v>329</v>
      </c>
      <c r="C315" s="250" t="s">
        <v>15</v>
      </c>
      <c r="D315" s="250" t="s">
        <v>330</v>
      </c>
      <c r="E315" s="479" t="s">
        <v>46</v>
      </c>
      <c r="F315" s="480"/>
      <c r="G315" s="237" t="s">
        <v>47</v>
      </c>
      <c r="H315" s="6">
        <v>1</v>
      </c>
      <c r="I315" s="7">
        <v>0.28000000000000003</v>
      </c>
      <c r="J315" s="7">
        <v>0.28000000000000003</v>
      </c>
      <c r="K315" s="232"/>
    </row>
    <row r="316" spans="1:11" x14ac:dyDescent="0.2">
      <c r="A316" s="247" t="s">
        <v>50</v>
      </c>
      <c r="B316" s="12" t="s">
        <v>331</v>
      </c>
      <c r="C316" s="247" t="s">
        <v>15</v>
      </c>
      <c r="D316" s="247" t="s">
        <v>332</v>
      </c>
      <c r="E316" s="483" t="s">
        <v>284</v>
      </c>
      <c r="F316" s="484"/>
      <c r="G316" s="13" t="s">
        <v>47</v>
      </c>
      <c r="H316" s="14">
        <v>1.7100000000000001E-2</v>
      </c>
      <c r="I316" s="15">
        <v>16.59</v>
      </c>
      <c r="J316" s="15">
        <v>0.28000000000000003</v>
      </c>
      <c r="K316" s="232"/>
    </row>
    <row r="317" spans="1:11" x14ac:dyDescent="0.2">
      <c r="A317" s="248"/>
      <c r="B317" s="248"/>
      <c r="C317" s="248"/>
      <c r="D317" s="248"/>
      <c r="E317" s="248" t="s">
        <v>73</v>
      </c>
      <c r="F317" s="122">
        <v>0.28000000000000003</v>
      </c>
      <c r="G317" s="248" t="s">
        <v>74</v>
      </c>
      <c r="H317" s="122">
        <v>0</v>
      </c>
      <c r="I317" s="248" t="s">
        <v>75</v>
      </c>
      <c r="J317" s="122">
        <v>0.28000000000000003</v>
      </c>
      <c r="K317" s="232"/>
    </row>
    <row r="318" spans="1:11" ht="15" customHeight="1" thickBot="1" x14ac:dyDescent="0.25">
      <c r="A318" s="248"/>
      <c r="B318" s="248"/>
      <c r="C318" s="248"/>
      <c r="D318" s="248"/>
      <c r="E318" s="248" t="s">
        <v>76</v>
      </c>
      <c r="F318" s="122">
        <v>0.06</v>
      </c>
      <c r="G318" s="248"/>
      <c r="H318" s="478" t="s">
        <v>77</v>
      </c>
      <c r="I318" s="478"/>
      <c r="J318" s="122">
        <v>0.34</v>
      </c>
      <c r="K318" s="232"/>
    </row>
    <row r="319" spans="1:11" ht="15" thickTop="1" x14ac:dyDescent="0.2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232"/>
    </row>
    <row r="320" spans="1:11" ht="15" x14ac:dyDescent="0.2">
      <c r="A320" s="249"/>
      <c r="B320" s="236" t="s">
        <v>3</v>
      </c>
      <c r="C320" s="249" t="s">
        <v>4</v>
      </c>
      <c r="D320" s="249" t="s">
        <v>5</v>
      </c>
      <c r="E320" s="473" t="s">
        <v>40</v>
      </c>
      <c r="F320" s="474"/>
      <c r="G320" s="235" t="s">
        <v>6</v>
      </c>
      <c r="H320" s="236" t="s">
        <v>7</v>
      </c>
      <c r="I320" s="236" t="s">
        <v>8</v>
      </c>
      <c r="J320" s="236" t="s">
        <v>9</v>
      </c>
      <c r="K320" s="232"/>
    </row>
    <row r="321" spans="1:11" ht="25.5" x14ac:dyDescent="0.2">
      <c r="A321" s="250" t="s">
        <v>41</v>
      </c>
      <c r="B321" s="238" t="s">
        <v>333</v>
      </c>
      <c r="C321" s="250" t="s">
        <v>15</v>
      </c>
      <c r="D321" s="250" t="s">
        <v>334</v>
      </c>
      <c r="E321" s="479" t="s">
        <v>46</v>
      </c>
      <c r="F321" s="480"/>
      <c r="G321" s="237" t="s">
        <v>47</v>
      </c>
      <c r="H321" s="6">
        <v>1</v>
      </c>
      <c r="I321" s="7">
        <v>0.65</v>
      </c>
      <c r="J321" s="7">
        <v>0.65</v>
      </c>
      <c r="K321" s="232"/>
    </row>
    <row r="322" spans="1:11" x14ac:dyDescent="0.2">
      <c r="A322" s="247" t="s">
        <v>50</v>
      </c>
      <c r="B322" s="12" t="s">
        <v>335</v>
      </c>
      <c r="C322" s="247" t="s">
        <v>15</v>
      </c>
      <c r="D322" s="247" t="s">
        <v>336</v>
      </c>
      <c r="E322" s="483" t="s">
        <v>284</v>
      </c>
      <c r="F322" s="484"/>
      <c r="G322" s="13" t="s">
        <v>47</v>
      </c>
      <c r="H322" s="14">
        <v>1.7100000000000001E-2</v>
      </c>
      <c r="I322" s="15">
        <v>38.299999999999997</v>
      </c>
      <c r="J322" s="15">
        <v>0.65</v>
      </c>
      <c r="K322" s="232"/>
    </row>
    <row r="323" spans="1:11" x14ac:dyDescent="0.2">
      <c r="A323" s="248"/>
      <c r="B323" s="248"/>
      <c r="C323" s="248"/>
      <c r="D323" s="248"/>
      <c r="E323" s="248" t="s">
        <v>73</v>
      </c>
      <c r="F323" s="122">
        <v>0.65</v>
      </c>
      <c r="G323" s="248" t="s">
        <v>74</v>
      </c>
      <c r="H323" s="122">
        <v>0</v>
      </c>
      <c r="I323" s="248" t="s">
        <v>75</v>
      </c>
      <c r="J323" s="122">
        <v>0.65</v>
      </c>
      <c r="K323" s="232"/>
    </row>
    <row r="324" spans="1:11" ht="15" customHeight="1" thickBot="1" x14ac:dyDescent="0.25">
      <c r="A324" s="248"/>
      <c r="B324" s="248"/>
      <c r="C324" s="248"/>
      <c r="D324" s="248"/>
      <c r="E324" s="248" t="s">
        <v>76</v>
      </c>
      <c r="F324" s="122">
        <v>0.15</v>
      </c>
      <c r="G324" s="248"/>
      <c r="H324" s="478" t="s">
        <v>77</v>
      </c>
      <c r="I324" s="478"/>
      <c r="J324" s="122">
        <v>0.8</v>
      </c>
      <c r="K324" s="232"/>
    </row>
    <row r="325" spans="1:11" ht="15" thickTop="1" x14ac:dyDescent="0.2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232"/>
    </row>
    <row r="326" spans="1:11" ht="15" x14ac:dyDescent="0.2">
      <c r="A326" s="249"/>
      <c r="B326" s="236" t="s">
        <v>3</v>
      </c>
      <c r="C326" s="249" t="s">
        <v>4</v>
      </c>
      <c r="D326" s="249" t="s">
        <v>5</v>
      </c>
      <c r="E326" s="473" t="s">
        <v>40</v>
      </c>
      <c r="F326" s="474"/>
      <c r="G326" s="235" t="s">
        <v>6</v>
      </c>
      <c r="H326" s="236" t="s">
        <v>7</v>
      </c>
      <c r="I326" s="236" t="s">
        <v>8</v>
      </c>
      <c r="J326" s="236" t="s">
        <v>9</v>
      </c>
      <c r="K326" s="232"/>
    </row>
    <row r="327" spans="1:11" ht="38.25" x14ac:dyDescent="0.2">
      <c r="A327" s="250" t="s">
        <v>41</v>
      </c>
      <c r="B327" s="238" t="s">
        <v>337</v>
      </c>
      <c r="C327" s="250" t="s">
        <v>15</v>
      </c>
      <c r="D327" s="250" t="s">
        <v>338</v>
      </c>
      <c r="E327" s="479" t="s">
        <v>46</v>
      </c>
      <c r="F327" s="480"/>
      <c r="G327" s="237" t="s">
        <v>47</v>
      </c>
      <c r="H327" s="6">
        <v>1</v>
      </c>
      <c r="I327" s="7">
        <v>0.09</v>
      </c>
      <c r="J327" s="7">
        <v>0.09</v>
      </c>
      <c r="K327" s="232"/>
    </row>
    <row r="328" spans="1:11" x14ac:dyDescent="0.2">
      <c r="A328" s="247" t="s">
        <v>50</v>
      </c>
      <c r="B328" s="12" t="s">
        <v>339</v>
      </c>
      <c r="C328" s="247" t="s">
        <v>15</v>
      </c>
      <c r="D328" s="247" t="s">
        <v>340</v>
      </c>
      <c r="E328" s="483" t="s">
        <v>284</v>
      </c>
      <c r="F328" s="484"/>
      <c r="G328" s="13" t="s">
        <v>47</v>
      </c>
      <c r="H328" s="14">
        <v>6.7000000000000002E-3</v>
      </c>
      <c r="I328" s="15">
        <v>14.57</v>
      </c>
      <c r="J328" s="15">
        <v>0.09</v>
      </c>
      <c r="K328" s="232"/>
    </row>
    <row r="329" spans="1:11" x14ac:dyDescent="0.2">
      <c r="A329" s="248"/>
      <c r="B329" s="248"/>
      <c r="C329" s="248"/>
      <c r="D329" s="248"/>
      <c r="E329" s="248" t="s">
        <v>73</v>
      </c>
      <c r="F329" s="122">
        <v>0.09</v>
      </c>
      <c r="G329" s="248" t="s">
        <v>74</v>
      </c>
      <c r="H329" s="122">
        <v>0</v>
      </c>
      <c r="I329" s="248" t="s">
        <v>75</v>
      </c>
      <c r="J329" s="122">
        <v>0.09</v>
      </c>
      <c r="K329" s="232"/>
    </row>
    <row r="330" spans="1:11" ht="15" customHeight="1" thickBot="1" x14ac:dyDescent="0.25">
      <c r="A330" s="248"/>
      <c r="B330" s="248"/>
      <c r="C330" s="248"/>
      <c r="D330" s="248"/>
      <c r="E330" s="248" t="s">
        <v>76</v>
      </c>
      <c r="F330" s="122">
        <v>0.02</v>
      </c>
      <c r="G330" s="248"/>
      <c r="H330" s="478" t="s">
        <v>77</v>
      </c>
      <c r="I330" s="478"/>
      <c r="J330" s="122">
        <v>0.11</v>
      </c>
      <c r="K330" s="232"/>
    </row>
    <row r="331" spans="1:11" ht="15" thickTop="1" x14ac:dyDescent="0.2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232"/>
    </row>
    <row r="332" spans="1:11" ht="15" x14ac:dyDescent="0.2">
      <c r="A332" s="249"/>
      <c r="B332" s="236" t="s">
        <v>3</v>
      </c>
      <c r="C332" s="249" t="s">
        <v>4</v>
      </c>
      <c r="D332" s="249" t="s">
        <v>5</v>
      </c>
      <c r="E332" s="473" t="s">
        <v>40</v>
      </c>
      <c r="F332" s="474"/>
      <c r="G332" s="235" t="s">
        <v>6</v>
      </c>
      <c r="H332" s="236" t="s">
        <v>7</v>
      </c>
      <c r="I332" s="236" t="s">
        <v>8</v>
      </c>
      <c r="J332" s="236" t="s">
        <v>9</v>
      </c>
      <c r="K332" s="232"/>
    </row>
    <row r="333" spans="1:11" ht="38.25" x14ac:dyDescent="0.2">
      <c r="A333" s="250" t="s">
        <v>41</v>
      </c>
      <c r="B333" s="238" t="s">
        <v>341</v>
      </c>
      <c r="C333" s="250" t="s">
        <v>15</v>
      </c>
      <c r="D333" s="250" t="s">
        <v>342</v>
      </c>
      <c r="E333" s="479" t="s">
        <v>46</v>
      </c>
      <c r="F333" s="480"/>
      <c r="G333" s="237" t="s">
        <v>47</v>
      </c>
      <c r="H333" s="6">
        <v>1</v>
      </c>
      <c r="I333" s="7">
        <v>0.13</v>
      </c>
      <c r="J333" s="7">
        <v>0.13</v>
      </c>
      <c r="K333" s="232"/>
    </row>
    <row r="334" spans="1:11" ht="25.5" x14ac:dyDescent="0.2">
      <c r="A334" s="247" t="s">
        <v>50</v>
      </c>
      <c r="B334" s="12" t="s">
        <v>343</v>
      </c>
      <c r="C334" s="247" t="s">
        <v>15</v>
      </c>
      <c r="D334" s="247" t="s">
        <v>344</v>
      </c>
      <c r="E334" s="483" t="s">
        <v>284</v>
      </c>
      <c r="F334" s="484"/>
      <c r="G334" s="13" t="s">
        <v>47</v>
      </c>
      <c r="H334" s="14">
        <v>9.2999999999999992E-3</v>
      </c>
      <c r="I334" s="15">
        <v>14.91</v>
      </c>
      <c r="J334" s="15">
        <v>0.13</v>
      </c>
      <c r="K334" s="232"/>
    </row>
    <row r="335" spans="1:11" x14ac:dyDescent="0.2">
      <c r="A335" s="248"/>
      <c r="B335" s="248"/>
      <c r="C335" s="248"/>
      <c r="D335" s="248"/>
      <c r="E335" s="248" t="s">
        <v>73</v>
      </c>
      <c r="F335" s="122">
        <v>0.13</v>
      </c>
      <c r="G335" s="248" t="s">
        <v>74</v>
      </c>
      <c r="H335" s="122">
        <v>0</v>
      </c>
      <c r="I335" s="248" t="s">
        <v>75</v>
      </c>
      <c r="J335" s="122">
        <v>0.13</v>
      </c>
      <c r="K335" s="232"/>
    </row>
    <row r="336" spans="1:11" ht="15" customHeight="1" thickBot="1" x14ac:dyDescent="0.25">
      <c r="A336" s="248"/>
      <c r="B336" s="248"/>
      <c r="C336" s="248"/>
      <c r="D336" s="248"/>
      <c r="E336" s="248" t="s">
        <v>76</v>
      </c>
      <c r="F336" s="122">
        <v>0.03</v>
      </c>
      <c r="G336" s="248"/>
      <c r="H336" s="478" t="s">
        <v>77</v>
      </c>
      <c r="I336" s="478"/>
      <c r="J336" s="122">
        <v>0.16</v>
      </c>
      <c r="K336" s="232"/>
    </row>
    <row r="337" spans="1:11" ht="15" thickTop="1" x14ac:dyDescent="0.2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232"/>
    </row>
    <row r="338" spans="1:11" ht="15" x14ac:dyDescent="0.2">
      <c r="A338" s="249"/>
      <c r="B338" s="236" t="s">
        <v>3</v>
      </c>
      <c r="C338" s="249" t="s">
        <v>4</v>
      </c>
      <c r="D338" s="249" t="s">
        <v>5</v>
      </c>
      <c r="E338" s="473" t="s">
        <v>40</v>
      </c>
      <c r="F338" s="474"/>
      <c r="G338" s="235" t="s">
        <v>6</v>
      </c>
      <c r="H338" s="236" t="s">
        <v>7</v>
      </c>
      <c r="I338" s="236" t="s">
        <v>8</v>
      </c>
      <c r="J338" s="236" t="s">
        <v>9</v>
      </c>
      <c r="K338" s="232"/>
    </row>
    <row r="339" spans="1:11" ht="25.5" x14ac:dyDescent="0.2">
      <c r="A339" s="250" t="s">
        <v>41</v>
      </c>
      <c r="B339" s="238" t="s">
        <v>345</v>
      </c>
      <c r="C339" s="250" t="s">
        <v>15</v>
      </c>
      <c r="D339" s="250" t="s">
        <v>346</v>
      </c>
      <c r="E339" s="479" t="s">
        <v>46</v>
      </c>
      <c r="F339" s="480"/>
      <c r="G339" s="237" t="s">
        <v>47</v>
      </c>
      <c r="H339" s="6">
        <v>1</v>
      </c>
      <c r="I339" s="7">
        <v>0.17</v>
      </c>
      <c r="J339" s="7">
        <v>0.17</v>
      </c>
      <c r="K339" s="232"/>
    </row>
    <row r="340" spans="1:11" x14ac:dyDescent="0.2">
      <c r="A340" s="247" t="s">
        <v>50</v>
      </c>
      <c r="B340" s="12" t="s">
        <v>347</v>
      </c>
      <c r="C340" s="247" t="s">
        <v>15</v>
      </c>
      <c r="D340" s="247" t="s">
        <v>348</v>
      </c>
      <c r="E340" s="483" t="s">
        <v>284</v>
      </c>
      <c r="F340" s="484"/>
      <c r="G340" s="13" t="s">
        <v>47</v>
      </c>
      <c r="H340" s="14">
        <v>1.7100000000000001E-2</v>
      </c>
      <c r="I340" s="15">
        <v>10.47</v>
      </c>
      <c r="J340" s="15">
        <v>0.17</v>
      </c>
      <c r="K340" s="232"/>
    </row>
    <row r="341" spans="1:11" x14ac:dyDescent="0.2">
      <c r="A341" s="248"/>
      <c r="B341" s="248"/>
      <c r="C341" s="248"/>
      <c r="D341" s="248"/>
      <c r="E341" s="248" t="s">
        <v>73</v>
      </c>
      <c r="F341" s="122">
        <v>0.17</v>
      </c>
      <c r="G341" s="248" t="s">
        <v>74</v>
      </c>
      <c r="H341" s="122">
        <v>0</v>
      </c>
      <c r="I341" s="248" t="s">
        <v>75</v>
      </c>
      <c r="J341" s="122">
        <v>0.17</v>
      </c>
      <c r="K341" s="232"/>
    </row>
    <row r="342" spans="1:11" ht="15" customHeight="1" thickBot="1" x14ac:dyDescent="0.25">
      <c r="A342" s="248"/>
      <c r="B342" s="248"/>
      <c r="C342" s="248"/>
      <c r="D342" s="248"/>
      <c r="E342" s="248" t="s">
        <v>76</v>
      </c>
      <c r="F342" s="122">
        <v>0.04</v>
      </c>
      <c r="G342" s="248"/>
      <c r="H342" s="478" t="s">
        <v>77</v>
      </c>
      <c r="I342" s="478"/>
      <c r="J342" s="122">
        <v>0.21</v>
      </c>
      <c r="K342" s="232"/>
    </row>
    <row r="343" spans="1:11" ht="15" thickTop="1" x14ac:dyDescent="0.2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232"/>
    </row>
    <row r="344" spans="1:11" ht="15" x14ac:dyDescent="0.2">
      <c r="A344" s="249"/>
      <c r="B344" s="236" t="s">
        <v>3</v>
      </c>
      <c r="C344" s="249" t="s">
        <v>4</v>
      </c>
      <c r="D344" s="249" t="s">
        <v>5</v>
      </c>
      <c r="E344" s="473" t="s">
        <v>40</v>
      </c>
      <c r="F344" s="474"/>
      <c r="G344" s="235" t="s">
        <v>6</v>
      </c>
      <c r="H344" s="236" t="s">
        <v>7</v>
      </c>
      <c r="I344" s="236" t="s">
        <v>8</v>
      </c>
      <c r="J344" s="236" t="s">
        <v>9</v>
      </c>
      <c r="K344" s="232"/>
    </row>
    <row r="345" spans="1:11" ht="25.5" x14ac:dyDescent="0.2">
      <c r="A345" s="250" t="s">
        <v>41</v>
      </c>
      <c r="B345" s="238" t="s">
        <v>349</v>
      </c>
      <c r="C345" s="250" t="s">
        <v>15</v>
      </c>
      <c r="D345" s="250" t="s">
        <v>350</v>
      </c>
      <c r="E345" s="479" t="s">
        <v>46</v>
      </c>
      <c r="F345" s="480"/>
      <c r="G345" s="237" t="s">
        <v>47</v>
      </c>
      <c r="H345" s="6">
        <v>1</v>
      </c>
      <c r="I345" s="7">
        <v>0.06</v>
      </c>
      <c r="J345" s="7">
        <v>0.06</v>
      </c>
      <c r="K345" s="232"/>
    </row>
    <row r="346" spans="1:11" ht="25.5" x14ac:dyDescent="0.2">
      <c r="A346" s="247" t="s">
        <v>50</v>
      </c>
      <c r="B346" s="12" t="s">
        <v>351</v>
      </c>
      <c r="C346" s="247" t="s">
        <v>15</v>
      </c>
      <c r="D346" s="247" t="s">
        <v>352</v>
      </c>
      <c r="E346" s="483" t="s">
        <v>284</v>
      </c>
      <c r="F346" s="484"/>
      <c r="G346" s="13" t="s">
        <v>47</v>
      </c>
      <c r="H346" s="14">
        <v>4.1000000000000003E-3</v>
      </c>
      <c r="I346" s="15">
        <v>14.95</v>
      </c>
      <c r="J346" s="15">
        <v>0.06</v>
      </c>
      <c r="K346" s="232"/>
    </row>
    <row r="347" spans="1:11" x14ac:dyDescent="0.2">
      <c r="A347" s="248"/>
      <c r="B347" s="248"/>
      <c r="C347" s="248"/>
      <c r="D347" s="248"/>
      <c r="E347" s="248" t="s">
        <v>73</v>
      </c>
      <c r="F347" s="122">
        <v>0.06</v>
      </c>
      <c r="G347" s="248" t="s">
        <v>74</v>
      </c>
      <c r="H347" s="122">
        <v>0</v>
      </c>
      <c r="I347" s="248" t="s">
        <v>75</v>
      </c>
      <c r="J347" s="122">
        <v>0.06</v>
      </c>
      <c r="K347" s="232"/>
    </row>
    <row r="348" spans="1:11" ht="15" customHeight="1" thickBot="1" x14ac:dyDescent="0.25">
      <c r="A348" s="248"/>
      <c r="B348" s="248"/>
      <c r="C348" s="248"/>
      <c r="D348" s="248"/>
      <c r="E348" s="248" t="s">
        <v>76</v>
      </c>
      <c r="F348" s="122">
        <v>0.01</v>
      </c>
      <c r="G348" s="248"/>
      <c r="H348" s="478" t="s">
        <v>77</v>
      </c>
      <c r="I348" s="478"/>
      <c r="J348" s="122">
        <v>7.0000000000000007E-2</v>
      </c>
      <c r="K348" s="232"/>
    </row>
    <row r="349" spans="1:11" ht="15" thickTop="1" x14ac:dyDescent="0.2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232"/>
    </row>
    <row r="350" spans="1:11" ht="15" x14ac:dyDescent="0.2">
      <c r="A350" s="249"/>
      <c r="B350" s="236" t="s">
        <v>3</v>
      </c>
      <c r="C350" s="249" t="s">
        <v>4</v>
      </c>
      <c r="D350" s="249" t="s">
        <v>5</v>
      </c>
      <c r="E350" s="473" t="s">
        <v>40</v>
      </c>
      <c r="F350" s="474"/>
      <c r="G350" s="235" t="s">
        <v>6</v>
      </c>
      <c r="H350" s="236" t="s">
        <v>7</v>
      </c>
      <c r="I350" s="236" t="s">
        <v>8</v>
      </c>
      <c r="J350" s="236" t="s">
        <v>9</v>
      </c>
      <c r="K350" s="232"/>
    </row>
    <row r="351" spans="1:11" ht="14.25" customHeight="1" x14ac:dyDescent="0.2">
      <c r="A351" s="250" t="s">
        <v>41</v>
      </c>
      <c r="B351" s="238" t="s">
        <v>44</v>
      </c>
      <c r="C351" s="250" t="s">
        <v>15</v>
      </c>
      <c r="D351" s="250" t="s">
        <v>45</v>
      </c>
      <c r="E351" s="479" t="s">
        <v>46</v>
      </c>
      <c r="F351" s="480"/>
      <c r="G351" s="237" t="s">
        <v>47</v>
      </c>
      <c r="H351" s="6">
        <v>1</v>
      </c>
      <c r="I351" s="7">
        <v>17.559999999999999</v>
      </c>
      <c r="J351" s="7">
        <v>17.559999999999999</v>
      </c>
      <c r="K351" s="232"/>
    </row>
    <row r="352" spans="1:11" ht="25.5" x14ac:dyDescent="0.2">
      <c r="A352" s="251" t="s">
        <v>43</v>
      </c>
      <c r="B352" s="8" t="s">
        <v>274</v>
      </c>
      <c r="C352" s="251" t="s">
        <v>15</v>
      </c>
      <c r="D352" s="251" t="s">
        <v>275</v>
      </c>
      <c r="E352" s="481" t="s">
        <v>46</v>
      </c>
      <c r="F352" s="482"/>
      <c r="G352" s="9" t="s">
        <v>47</v>
      </c>
      <c r="H352" s="10">
        <v>1</v>
      </c>
      <c r="I352" s="11">
        <v>0.44</v>
      </c>
      <c r="J352" s="11">
        <v>0.44</v>
      </c>
      <c r="K352" s="232"/>
    </row>
    <row r="353" spans="1:11" ht="25.5" x14ac:dyDescent="0.2">
      <c r="A353" s="251" t="s">
        <v>43</v>
      </c>
      <c r="B353" s="8" t="s">
        <v>276</v>
      </c>
      <c r="C353" s="251" t="s">
        <v>15</v>
      </c>
      <c r="D353" s="251" t="s">
        <v>277</v>
      </c>
      <c r="E353" s="481" t="s">
        <v>46</v>
      </c>
      <c r="F353" s="482"/>
      <c r="G353" s="9" t="s">
        <v>47</v>
      </c>
      <c r="H353" s="10">
        <v>1</v>
      </c>
      <c r="I353" s="11">
        <v>0.98</v>
      </c>
      <c r="J353" s="11">
        <v>0.98</v>
      </c>
      <c r="K353" s="232"/>
    </row>
    <row r="354" spans="1:11" ht="25.5" x14ac:dyDescent="0.2">
      <c r="A354" s="251" t="s">
        <v>43</v>
      </c>
      <c r="B354" s="8" t="s">
        <v>321</v>
      </c>
      <c r="C354" s="251" t="s">
        <v>15</v>
      </c>
      <c r="D354" s="251" t="s">
        <v>322</v>
      </c>
      <c r="E354" s="481" t="s">
        <v>46</v>
      </c>
      <c r="F354" s="482"/>
      <c r="G354" s="9" t="s">
        <v>47</v>
      </c>
      <c r="H354" s="10">
        <v>1</v>
      </c>
      <c r="I354" s="11">
        <v>0.44</v>
      </c>
      <c r="J354" s="11">
        <v>0.44</v>
      </c>
      <c r="K354" s="232"/>
    </row>
    <row r="355" spans="1:11" x14ac:dyDescent="0.2">
      <c r="A355" s="247" t="s">
        <v>50</v>
      </c>
      <c r="B355" s="12" t="s">
        <v>280</v>
      </c>
      <c r="C355" s="247" t="s">
        <v>15</v>
      </c>
      <c r="D355" s="247" t="s">
        <v>281</v>
      </c>
      <c r="E355" s="483" t="s">
        <v>126</v>
      </c>
      <c r="F355" s="484"/>
      <c r="G355" s="13" t="s">
        <v>47</v>
      </c>
      <c r="H355" s="14">
        <v>1</v>
      </c>
      <c r="I355" s="15">
        <v>0.01</v>
      </c>
      <c r="J355" s="15">
        <v>0.01</v>
      </c>
      <c r="K355" s="232"/>
    </row>
    <row r="356" spans="1:11" x14ac:dyDescent="0.2">
      <c r="A356" s="247" t="s">
        <v>50</v>
      </c>
      <c r="B356" s="12" t="s">
        <v>323</v>
      </c>
      <c r="C356" s="247" t="s">
        <v>15</v>
      </c>
      <c r="D356" s="247" t="s">
        <v>324</v>
      </c>
      <c r="E356" s="483" t="s">
        <v>284</v>
      </c>
      <c r="F356" s="484"/>
      <c r="G356" s="13" t="s">
        <v>47</v>
      </c>
      <c r="H356" s="14">
        <v>1</v>
      </c>
      <c r="I356" s="15">
        <v>14.87</v>
      </c>
      <c r="J356" s="15">
        <v>14.87</v>
      </c>
      <c r="K356" s="232"/>
    </row>
    <row r="357" spans="1:11" x14ac:dyDescent="0.2">
      <c r="A357" s="247" t="s">
        <v>50</v>
      </c>
      <c r="B357" s="12" t="s">
        <v>285</v>
      </c>
      <c r="C357" s="247" t="s">
        <v>15</v>
      </c>
      <c r="D357" s="247" t="s">
        <v>286</v>
      </c>
      <c r="E357" s="483" t="s">
        <v>126</v>
      </c>
      <c r="F357" s="484"/>
      <c r="G357" s="13" t="s">
        <v>47</v>
      </c>
      <c r="H357" s="14">
        <v>1</v>
      </c>
      <c r="I357" s="15">
        <v>0.34</v>
      </c>
      <c r="J357" s="15">
        <v>0.34</v>
      </c>
      <c r="K357" s="232"/>
    </row>
    <row r="358" spans="1:11" x14ac:dyDescent="0.2">
      <c r="A358" s="247" t="s">
        <v>50</v>
      </c>
      <c r="B358" s="12" t="s">
        <v>287</v>
      </c>
      <c r="C358" s="247" t="s">
        <v>15</v>
      </c>
      <c r="D358" s="247" t="s">
        <v>288</v>
      </c>
      <c r="E358" s="483" t="s">
        <v>289</v>
      </c>
      <c r="F358" s="484"/>
      <c r="G358" s="13" t="s">
        <v>47</v>
      </c>
      <c r="H358" s="14">
        <v>1</v>
      </c>
      <c r="I358" s="15">
        <v>0.01</v>
      </c>
      <c r="J358" s="15">
        <v>0.01</v>
      </c>
      <c r="K358" s="232"/>
    </row>
    <row r="359" spans="1:11" x14ac:dyDescent="0.2">
      <c r="A359" s="247" t="s">
        <v>50</v>
      </c>
      <c r="B359" s="12" t="s">
        <v>290</v>
      </c>
      <c r="C359" s="247" t="s">
        <v>15</v>
      </c>
      <c r="D359" s="247" t="s">
        <v>291</v>
      </c>
      <c r="E359" s="483" t="s">
        <v>234</v>
      </c>
      <c r="F359" s="484"/>
      <c r="G359" s="13" t="s">
        <v>47</v>
      </c>
      <c r="H359" s="14">
        <v>1</v>
      </c>
      <c r="I359" s="15">
        <v>0.47</v>
      </c>
      <c r="J359" s="15">
        <v>0.47</v>
      </c>
      <c r="K359" s="232"/>
    </row>
    <row r="360" spans="1:11" x14ac:dyDescent="0.2">
      <c r="A360" s="248"/>
      <c r="B360" s="248"/>
      <c r="C360" s="248"/>
      <c r="D360" s="248"/>
      <c r="E360" s="248" t="s">
        <v>73</v>
      </c>
      <c r="F360" s="122">
        <v>15.31</v>
      </c>
      <c r="G360" s="248" t="s">
        <v>74</v>
      </c>
      <c r="H360" s="122">
        <v>0</v>
      </c>
      <c r="I360" s="248" t="s">
        <v>75</v>
      </c>
      <c r="J360" s="122">
        <v>15.31</v>
      </c>
      <c r="K360" s="232"/>
    </row>
    <row r="361" spans="1:11" ht="15" customHeight="1" thickBot="1" x14ac:dyDescent="0.25">
      <c r="A361" s="248"/>
      <c r="B361" s="248"/>
      <c r="C361" s="248"/>
      <c r="D361" s="248"/>
      <c r="E361" s="248" t="s">
        <v>76</v>
      </c>
      <c r="F361" s="122">
        <v>4.13</v>
      </c>
      <c r="G361" s="248"/>
      <c r="H361" s="478" t="s">
        <v>77</v>
      </c>
      <c r="I361" s="478"/>
      <c r="J361" s="122">
        <v>21.69</v>
      </c>
      <c r="K361" s="232"/>
    </row>
    <row r="362" spans="1:11" ht="15" thickTop="1" x14ac:dyDescent="0.2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232"/>
    </row>
    <row r="363" spans="1:11" ht="15" x14ac:dyDescent="0.2">
      <c r="A363" s="249"/>
      <c r="B363" s="236" t="s">
        <v>3</v>
      </c>
      <c r="C363" s="249" t="s">
        <v>4</v>
      </c>
      <c r="D363" s="249" t="s">
        <v>5</v>
      </c>
      <c r="E363" s="473" t="s">
        <v>40</v>
      </c>
      <c r="F363" s="474"/>
      <c r="G363" s="235" t="s">
        <v>6</v>
      </c>
      <c r="H363" s="236" t="s">
        <v>7</v>
      </c>
      <c r="I363" s="236" t="s">
        <v>8</v>
      </c>
      <c r="J363" s="236" t="s">
        <v>9</v>
      </c>
      <c r="K363" s="232"/>
    </row>
    <row r="364" spans="1:11" ht="25.5" x14ac:dyDescent="0.2">
      <c r="A364" s="250" t="s">
        <v>41</v>
      </c>
      <c r="B364" s="238" t="s">
        <v>112</v>
      </c>
      <c r="C364" s="250" t="s">
        <v>15</v>
      </c>
      <c r="D364" s="250" t="s">
        <v>113</v>
      </c>
      <c r="E364" s="479" t="s">
        <v>46</v>
      </c>
      <c r="F364" s="480"/>
      <c r="G364" s="237" t="s">
        <v>47</v>
      </c>
      <c r="H364" s="6">
        <v>1</v>
      </c>
      <c r="I364" s="7">
        <v>96.08</v>
      </c>
      <c r="J364" s="7">
        <v>96.08</v>
      </c>
      <c r="K364" s="232"/>
    </row>
    <row r="365" spans="1:11" ht="25.5" x14ac:dyDescent="0.2">
      <c r="A365" s="251" t="s">
        <v>43</v>
      </c>
      <c r="B365" s="8" t="s">
        <v>276</v>
      </c>
      <c r="C365" s="251" t="s">
        <v>15</v>
      </c>
      <c r="D365" s="251" t="s">
        <v>277</v>
      </c>
      <c r="E365" s="481" t="s">
        <v>46</v>
      </c>
      <c r="F365" s="482"/>
      <c r="G365" s="9" t="s">
        <v>47</v>
      </c>
      <c r="H365" s="10">
        <v>0.05</v>
      </c>
      <c r="I365" s="11">
        <v>0.98</v>
      </c>
      <c r="J365" s="11">
        <v>0.04</v>
      </c>
      <c r="K365" s="232"/>
    </row>
    <row r="366" spans="1:11" ht="25.5" x14ac:dyDescent="0.2">
      <c r="A366" s="251" t="s">
        <v>43</v>
      </c>
      <c r="B366" s="8" t="s">
        <v>325</v>
      </c>
      <c r="C366" s="251" t="s">
        <v>15</v>
      </c>
      <c r="D366" s="251" t="s">
        <v>326</v>
      </c>
      <c r="E366" s="481" t="s">
        <v>46</v>
      </c>
      <c r="F366" s="482"/>
      <c r="G366" s="9" t="s">
        <v>47</v>
      </c>
      <c r="H366" s="10">
        <v>1</v>
      </c>
      <c r="I366" s="11">
        <v>1.1200000000000001</v>
      </c>
      <c r="J366" s="11">
        <v>1.1200000000000001</v>
      </c>
      <c r="K366" s="232"/>
    </row>
    <row r="367" spans="1:11" x14ac:dyDescent="0.2">
      <c r="A367" s="247" t="s">
        <v>50</v>
      </c>
      <c r="B367" s="12" t="s">
        <v>327</v>
      </c>
      <c r="C367" s="247" t="s">
        <v>15</v>
      </c>
      <c r="D367" s="247" t="s">
        <v>328</v>
      </c>
      <c r="E367" s="483" t="s">
        <v>284</v>
      </c>
      <c r="F367" s="484"/>
      <c r="G367" s="13" t="s">
        <v>47</v>
      </c>
      <c r="H367" s="14">
        <v>1</v>
      </c>
      <c r="I367" s="15">
        <v>94.57</v>
      </c>
      <c r="J367" s="15">
        <v>94.57</v>
      </c>
      <c r="K367" s="232"/>
    </row>
    <row r="368" spans="1:11" x14ac:dyDescent="0.2">
      <c r="A368" s="247" t="s">
        <v>50</v>
      </c>
      <c r="B368" s="12" t="s">
        <v>285</v>
      </c>
      <c r="C368" s="247" t="s">
        <v>15</v>
      </c>
      <c r="D368" s="247" t="s">
        <v>286</v>
      </c>
      <c r="E368" s="483" t="s">
        <v>126</v>
      </c>
      <c r="F368" s="484"/>
      <c r="G368" s="13" t="s">
        <v>47</v>
      </c>
      <c r="H368" s="14">
        <v>1</v>
      </c>
      <c r="I368" s="15">
        <v>0.34</v>
      </c>
      <c r="J368" s="15">
        <v>0.34</v>
      </c>
      <c r="K368" s="232"/>
    </row>
    <row r="369" spans="1:11" x14ac:dyDescent="0.2">
      <c r="A369" s="247" t="s">
        <v>50</v>
      </c>
      <c r="B369" s="12" t="s">
        <v>287</v>
      </c>
      <c r="C369" s="247" t="s">
        <v>15</v>
      </c>
      <c r="D369" s="247" t="s">
        <v>288</v>
      </c>
      <c r="E369" s="483" t="s">
        <v>289</v>
      </c>
      <c r="F369" s="484"/>
      <c r="G369" s="13" t="s">
        <v>47</v>
      </c>
      <c r="H369" s="14">
        <v>1</v>
      </c>
      <c r="I369" s="15">
        <v>0.01</v>
      </c>
      <c r="J369" s="15">
        <v>0.01</v>
      </c>
      <c r="K369" s="232"/>
    </row>
    <row r="370" spans="1:11" x14ac:dyDescent="0.2">
      <c r="A370" s="248"/>
      <c r="B370" s="248"/>
      <c r="C370" s="248"/>
      <c r="D370" s="248"/>
      <c r="E370" s="248" t="s">
        <v>73</v>
      </c>
      <c r="F370" s="122">
        <v>95.69</v>
      </c>
      <c r="G370" s="248" t="s">
        <v>74</v>
      </c>
      <c r="H370" s="122">
        <v>0</v>
      </c>
      <c r="I370" s="248" t="s">
        <v>75</v>
      </c>
      <c r="J370" s="122">
        <v>95.69</v>
      </c>
      <c r="K370" s="232"/>
    </row>
    <row r="371" spans="1:11" ht="15" customHeight="1" thickBot="1" x14ac:dyDescent="0.25">
      <c r="A371" s="248"/>
      <c r="B371" s="248"/>
      <c r="C371" s="248"/>
      <c r="D371" s="248"/>
      <c r="E371" s="248" t="s">
        <v>76</v>
      </c>
      <c r="F371" s="122">
        <v>22.61</v>
      </c>
      <c r="G371" s="248"/>
      <c r="H371" s="478" t="s">
        <v>77</v>
      </c>
      <c r="I371" s="478"/>
      <c r="J371" s="122">
        <v>118.69</v>
      </c>
      <c r="K371" s="232"/>
    </row>
    <row r="372" spans="1:11" ht="15" thickTop="1" x14ac:dyDescent="0.2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232"/>
    </row>
    <row r="373" spans="1:11" ht="15" x14ac:dyDescent="0.2">
      <c r="A373" s="249"/>
      <c r="B373" s="236" t="s">
        <v>3</v>
      </c>
      <c r="C373" s="249" t="s">
        <v>4</v>
      </c>
      <c r="D373" s="249" t="s">
        <v>5</v>
      </c>
      <c r="E373" s="473" t="s">
        <v>40</v>
      </c>
      <c r="F373" s="474"/>
      <c r="G373" s="235" t="s">
        <v>6</v>
      </c>
      <c r="H373" s="236" t="s">
        <v>7</v>
      </c>
      <c r="I373" s="236" t="s">
        <v>8</v>
      </c>
      <c r="J373" s="236" t="s">
        <v>9</v>
      </c>
      <c r="K373" s="232"/>
    </row>
    <row r="374" spans="1:11" ht="14.25" customHeight="1" x14ac:dyDescent="0.2">
      <c r="A374" s="250" t="s">
        <v>41</v>
      </c>
      <c r="B374" s="238" t="s">
        <v>276</v>
      </c>
      <c r="C374" s="250" t="s">
        <v>15</v>
      </c>
      <c r="D374" s="250" t="s">
        <v>277</v>
      </c>
      <c r="E374" s="479" t="s">
        <v>46</v>
      </c>
      <c r="F374" s="480"/>
      <c r="G374" s="237" t="s">
        <v>47</v>
      </c>
      <c r="H374" s="6">
        <v>1</v>
      </c>
      <c r="I374" s="7">
        <v>0.98</v>
      </c>
      <c r="J374" s="7">
        <v>0.98</v>
      </c>
      <c r="K374" s="232"/>
    </row>
    <row r="375" spans="1:11" ht="25.5" x14ac:dyDescent="0.2">
      <c r="A375" s="247" t="s">
        <v>50</v>
      </c>
      <c r="B375" s="12" t="s">
        <v>353</v>
      </c>
      <c r="C375" s="247" t="s">
        <v>15</v>
      </c>
      <c r="D375" s="247" t="s">
        <v>354</v>
      </c>
      <c r="E375" s="483" t="s">
        <v>53</v>
      </c>
      <c r="F375" s="484"/>
      <c r="G375" s="13" t="s">
        <v>17</v>
      </c>
      <c r="H375" s="14">
        <v>2.6643999999999999E-3</v>
      </c>
      <c r="I375" s="15">
        <v>35.64</v>
      </c>
      <c r="J375" s="15">
        <v>0.09</v>
      </c>
      <c r="K375" s="232"/>
    </row>
    <row r="376" spans="1:11" ht="25.5" x14ac:dyDescent="0.2">
      <c r="A376" s="247" t="s">
        <v>50</v>
      </c>
      <c r="B376" s="12" t="s">
        <v>355</v>
      </c>
      <c r="C376" s="247" t="s">
        <v>15</v>
      </c>
      <c r="D376" s="247" t="s">
        <v>356</v>
      </c>
      <c r="E376" s="483" t="s">
        <v>53</v>
      </c>
      <c r="F376" s="484"/>
      <c r="G376" s="13" t="s">
        <v>357</v>
      </c>
      <c r="H376" s="14">
        <v>1.6029E-3</v>
      </c>
      <c r="I376" s="15">
        <v>57.6</v>
      </c>
      <c r="J376" s="15">
        <v>0.09</v>
      </c>
      <c r="K376" s="232"/>
    </row>
    <row r="377" spans="1:11" x14ac:dyDescent="0.2">
      <c r="A377" s="247" t="s">
        <v>50</v>
      </c>
      <c r="B377" s="12" t="s">
        <v>358</v>
      </c>
      <c r="C377" s="247" t="s">
        <v>15</v>
      </c>
      <c r="D377" s="247" t="s">
        <v>359</v>
      </c>
      <c r="E377" s="483" t="s">
        <v>118</v>
      </c>
      <c r="F377" s="484"/>
      <c r="G377" s="13" t="s">
        <v>357</v>
      </c>
      <c r="H377" s="14">
        <v>1.3738800000000001E-2</v>
      </c>
      <c r="I377" s="15">
        <v>10.8</v>
      </c>
      <c r="J377" s="15">
        <v>0.14000000000000001</v>
      </c>
      <c r="K377" s="232"/>
    </row>
    <row r="378" spans="1:11" x14ac:dyDescent="0.2">
      <c r="A378" s="247" t="s">
        <v>50</v>
      </c>
      <c r="B378" s="12" t="s">
        <v>360</v>
      </c>
      <c r="C378" s="247" t="s">
        <v>15</v>
      </c>
      <c r="D378" s="247" t="s">
        <v>361</v>
      </c>
      <c r="E378" s="483" t="s">
        <v>53</v>
      </c>
      <c r="F378" s="484"/>
      <c r="G378" s="13" t="s">
        <v>17</v>
      </c>
      <c r="H378" s="14">
        <v>1.2434E-3</v>
      </c>
      <c r="I378" s="15">
        <v>204</v>
      </c>
      <c r="J378" s="15">
        <v>0.25</v>
      </c>
      <c r="K378" s="232"/>
    </row>
    <row r="379" spans="1:11" ht="25.5" x14ac:dyDescent="0.2">
      <c r="A379" s="247" t="s">
        <v>50</v>
      </c>
      <c r="B379" s="12" t="s">
        <v>362</v>
      </c>
      <c r="C379" s="247" t="s">
        <v>15</v>
      </c>
      <c r="D379" s="247" t="s">
        <v>363</v>
      </c>
      <c r="E379" s="483" t="s">
        <v>53</v>
      </c>
      <c r="F379" s="484"/>
      <c r="G379" s="13" t="s">
        <v>17</v>
      </c>
      <c r="H379" s="14">
        <v>0.1117708</v>
      </c>
      <c r="I379" s="15">
        <v>1.34</v>
      </c>
      <c r="J379" s="15">
        <v>0.14000000000000001</v>
      </c>
      <c r="K379" s="232"/>
    </row>
    <row r="380" spans="1:11" ht="38.25" x14ac:dyDescent="0.2">
      <c r="A380" s="247" t="s">
        <v>50</v>
      </c>
      <c r="B380" s="12" t="s">
        <v>364</v>
      </c>
      <c r="C380" s="247" t="s">
        <v>15</v>
      </c>
      <c r="D380" s="247" t="s">
        <v>365</v>
      </c>
      <c r="E380" s="483" t="s">
        <v>53</v>
      </c>
      <c r="F380" s="484"/>
      <c r="G380" s="13" t="s">
        <v>17</v>
      </c>
      <c r="H380" s="14">
        <v>1.0776E-3</v>
      </c>
      <c r="I380" s="15">
        <v>160.5</v>
      </c>
      <c r="J380" s="15">
        <v>0.17</v>
      </c>
      <c r="K380" s="232"/>
    </row>
    <row r="381" spans="1:11" ht="38.25" x14ac:dyDescent="0.2">
      <c r="A381" s="247" t="s">
        <v>50</v>
      </c>
      <c r="B381" s="12" t="s">
        <v>366</v>
      </c>
      <c r="C381" s="247" t="s">
        <v>15</v>
      </c>
      <c r="D381" s="247" t="s">
        <v>367</v>
      </c>
      <c r="E381" s="483" t="s">
        <v>118</v>
      </c>
      <c r="F381" s="484"/>
      <c r="G381" s="13" t="s">
        <v>17</v>
      </c>
      <c r="H381" s="14">
        <v>7.2000000000000005E-4</v>
      </c>
      <c r="I381" s="15">
        <v>141</v>
      </c>
      <c r="J381" s="15">
        <v>0.1</v>
      </c>
      <c r="K381" s="232"/>
    </row>
    <row r="382" spans="1:11" x14ac:dyDescent="0.2">
      <c r="A382" s="248"/>
      <c r="B382" s="248"/>
      <c r="C382" s="248"/>
      <c r="D382" s="248"/>
      <c r="E382" s="248" t="s">
        <v>73</v>
      </c>
      <c r="F382" s="122">
        <v>0</v>
      </c>
      <c r="G382" s="248" t="s">
        <v>74</v>
      </c>
      <c r="H382" s="122">
        <v>0</v>
      </c>
      <c r="I382" s="248" t="s">
        <v>75</v>
      </c>
      <c r="J382" s="122">
        <v>0</v>
      </c>
      <c r="K382" s="232"/>
    </row>
    <row r="383" spans="1:11" ht="15" customHeight="1" thickBot="1" x14ac:dyDescent="0.25">
      <c r="A383" s="248"/>
      <c r="B383" s="248"/>
      <c r="C383" s="248"/>
      <c r="D383" s="248"/>
      <c r="E383" s="248" t="s">
        <v>76</v>
      </c>
      <c r="F383" s="122">
        <v>0.23</v>
      </c>
      <c r="G383" s="248"/>
      <c r="H383" s="478" t="s">
        <v>77</v>
      </c>
      <c r="I383" s="478"/>
      <c r="J383" s="122">
        <v>1.21</v>
      </c>
      <c r="K383" s="232"/>
    </row>
    <row r="384" spans="1:11" ht="15" thickTop="1" x14ac:dyDescent="0.2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232"/>
    </row>
    <row r="385" spans="1:11" ht="15" x14ac:dyDescent="0.2">
      <c r="A385" s="249"/>
      <c r="B385" s="236" t="s">
        <v>3</v>
      </c>
      <c r="C385" s="249" t="s">
        <v>4</v>
      </c>
      <c r="D385" s="249" t="s">
        <v>5</v>
      </c>
      <c r="E385" s="473" t="s">
        <v>40</v>
      </c>
      <c r="F385" s="474"/>
      <c r="G385" s="235" t="s">
        <v>6</v>
      </c>
      <c r="H385" s="236" t="s">
        <v>7</v>
      </c>
      <c r="I385" s="236" t="s">
        <v>8</v>
      </c>
      <c r="J385" s="236" t="s">
        <v>9</v>
      </c>
      <c r="K385" s="232"/>
    </row>
    <row r="386" spans="1:11" ht="14.25" customHeight="1" x14ac:dyDescent="0.2">
      <c r="A386" s="250" t="s">
        <v>41</v>
      </c>
      <c r="B386" s="238" t="s">
        <v>274</v>
      </c>
      <c r="C386" s="250" t="s">
        <v>15</v>
      </c>
      <c r="D386" s="250" t="s">
        <v>275</v>
      </c>
      <c r="E386" s="479" t="s">
        <v>46</v>
      </c>
      <c r="F386" s="480"/>
      <c r="G386" s="237" t="s">
        <v>47</v>
      </c>
      <c r="H386" s="6">
        <v>1</v>
      </c>
      <c r="I386" s="7">
        <v>0.44</v>
      </c>
      <c r="J386" s="7">
        <v>0.44</v>
      </c>
      <c r="K386" s="232"/>
    </row>
    <row r="387" spans="1:11" x14ac:dyDescent="0.2">
      <c r="A387" s="247" t="s">
        <v>50</v>
      </c>
      <c r="B387" s="12" t="s">
        <v>368</v>
      </c>
      <c r="C387" s="247" t="s">
        <v>15</v>
      </c>
      <c r="D387" s="247" t="s">
        <v>369</v>
      </c>
      <c r="E387" s="483" t="s">
        <v>53</v>
      </c>
      <c r="F387" s="484"/>
      <c r="G387" s="13" t="s">
        <v>17</v>
      </c>
      <c r="H387" s="14">
        <v>7.0124999999999996E-3</v>
      </c>
      <c r="I387" s="15">
        <v>6.57</v>
      </c>
      <c r="J387" s="15">
        <v>0.04</v>
      </c>
      <c r="K387" s="232"/>
    </row>
    <row r="388" spans="1:11" x14ac:dyDescent="0.2">
      <c r="A388" s="247" t="s">
        <v>50</v>
      </c>
      <c r="B388" s="12" t="s">
        <v>370</v>
      </c>
      <c r="C388" s="247" t="s">
        <v>15</v>
      </c>
      <c r="D388" s="247" t="s">
        <v>371</v>
      </c>
      <c r="E388" s="483" t="s">
        <v>53</v>
      </c>
      <c r="F388" s="484"/>
      <c r="G388" s="13" t="s">
        <v>17</v>
      </c>
      <c r="H388" s="14">
        <v>2.263E-4</v>
      </c>
      <c r="I388" s="15">
        <v>149.51</v>
      </c>
      <c r="J388" s="15">
        <v>0.03</v>
      </c>
      <c r="K388" s="232"/>
    </row>
    <row r="389" spans="1:11" ht="25.5" x14ac:dyDescent="0.2">
      <c r="A389" s="247" t="s">
        <v>50</v>
      </c>
      <c r="B389" s="12" t="s">
        <v>372</v>
      </c>
      <c r="C389" s="247" t="s">
        <v>15</v>
      </c>
      <c r="D389" s="247" t="s">
        <v>373</v>
      </c>
      <c r="E389" s="483" t="s">
        <v>118</v>
      </c>
      <c r="F389" s="484"/>
      <c r="G389" s="13" t="s">
        <v>17</v>
      </c>
      <c r="H389" s="14">
        <v>5.9369999999999996E-4</v>
      </c>
      <c r="I389" s="15">
        <v>120.99</v>
      </c>
      <c r="J389" s="15">
        <v>7.0000000000000007E-2</v>
      </c>
      <c r="K389" s="232"/>
    </row>
    <row r="390" spans="1:11" ht="25.5" x14ac:dyDescent="0.2">
      <c r="A390" s="247" t="s">
        <v>50</v>
      </c>
      <c r="B390" s="12" t="s">
        <v>374</v>
      </c>
      <c r="C390" s="247" t="s">
        <v>15</v>
      </c>
      <c r="D390" s="247" t="s">
        <v>375</v>
      </c>
      <c r="E390" s="483" t="s">
        <v>53</v>
      </c>
      <c r="F390" s="484"/>
      <c r="G390" s="13" t="s">
        <v>17</v>
      </c>
      <c r="H390" s="14">
        <v>1.8110000000000001E-4</v>
      </c>
      <c r="I390" s="15">
        <v>225.26</v>
      </c>
      <c r="J390" s="15">
        <v>0.04</v>
      </c>
      <c r="K390" s="232"/>
    </row>
    <row r="391" spans="1:11" x14ac:dyDescent="0.2">
      <c r="A391" s="247" t="s">
        <v>50</v>
      </c>
      <c r="B391" s="12" t="s">
        <v>376</v>
      </c>
      <c r="C391" s="247" t="s">
        <v>15</v>
      </c>
      <c r="D391" s="247" t="s">
        <v>377</v>
      </c>
      <c r="E391" s="483" t="s">
        <v>53</v>
      </c>
      <c r="F391" s="484"/>
      <c r="G391" s="13" t="s">
        <v>17</v>
      </c>
      <c r="H391" s="14">
        <v>3.8800000000000001E-5</v>
      </c>
      <c r="I391" s="15">
        <v>637.95000000000005</v>
      </c>
      <c r="J391" s="15">
        <v>0.02</v>
      </c>
      <c r="K391" s="232"/>
    </row>
    <row r="392" spans="1:11" ht="25.5" x14ac:dyDescent="0.2">
      <c r="A392" s="247" t="s">
        <v>50</v>
      </c>
      <c r="B392" s="12" t="s">
        <v>378</v>
      </c>
      <c r="C392" s="247" t="s">
        <v>15</v>
      </c>
      <c r="D392" s="247" t="s">
        <v>379</v>
      </c>
      <c r="E392" s="483" t="s">
        <v>118</v>
      </c>
      <c r="F392" s="484"/>
      <c r="G392" s="13" t="s">
        <v>17</v>
      </c>
      <c r="H392" s="14">
        <v>5.66E-5</v>
      </c>
      <c r="I392" s="15">
        <v>641.28</v>
      </c>
      <c r="J392" s="15">
        <v>0.03</v>
      </c>
      <c r="K392" s="232"/>
    </row>
    <row r="393" spans="1:11" x14ac:dyDescent="0.2">
      <c r="A393" s="247" t="s">
        <v>50</v>
      </c>
      <c r="B393" s="12" t="s">
        <v>380</v>
      </c>
      <c r="C393" s="247" t="s">
        <v>15</v>
      </c>
      <c r="D393" s="247" t="s">
        <v>381</v>
      </c>
      <c r="E393" s="483" t="s">
        <v>53</v>
      </c>
      <c r="F393" s="484"/>
      <c r="G393" s="13" t="s">
        <v>17</v>
      </c>
      <c r="H393" s="14">
        <v>7.9816000000000002E-3</v>
      </c>
      <c r="I393" s="15">
        <v>5.64</v>
      </c>
      <c r="J393" s="15">
        <v>0.04</v>
      </c>
      <c r="K393" s="232"/>
    </row>
    <row r="394" spans="1:11" ht="51" x14ac:dyDescent="0.2">
      <c r="A394" s="247" t="s">
        <v>50</v>
      </c>
      <c r="B394" s="12" t="s">
        <v>382</v>
      </c>
      <c r="C394" s="247" t="s">
        <v>15</v>
      </c>
      <c r="D394" s="247" t="s">
        <v>383</v>
      </c>
      <c r="E394" s="483" t="s">
        <v>118</v>
      </c>
      <c r="F394" s="484"/>
      <c r="G394" s="13" t="s">
        <v>17</v>
      </c>
      <c r="H394" s="14">
        <v>3.96E-5</v>
      </c>
      <c r="I394" s="15">
        <v>2080.5100000000002</v>
      </c>
      <c r="J394" s="15">
        <v>0.08</v>
      </c>
      <c r="K394" s="232"/>
    </row>
    <row r="395" spans="1:11" x14ac:dyDescent="0.2">
      <c r="A395" s="247" t="s">
        <v>50</v>
      </c>
      <c r="B395" s="12" t="s">
        <v>384</v>
      </c>
      <c r="C395" s="247" t="s">
        <v>15</v>
      </c>
      <c r="D395" s="247" t="s">
        <v>385</v>
      </c>
      <c r="E395" s="483" t="s">
        <v>53</v>
      </c>
      <c r="F395" s="484"/>
      <c r="G395" s="13" t="s">
        <v>17</v>
      </c>
      <c r="H395" s="14">
        <v>2.5311999999999999E-3</v>
      </c>
      <c r="I395" s="15">
        <v>7.36</v>
      </c>
      <c r="J395" s="15">
        <v>0.01</v>
      </c>
      <c r="K395" s="232"/>
    </row>
    <row r="396" spans="1:11" ht="25.5" x14ac:dyDescent="0.2">
      <c r="A396" s="247" t="s">
        <v>50</v>
      </c>
      <c r="B396" s="12" t="s">
        <v>386</v>
      </c>
      <c r="C396" s="247" t="s">
        <v>15</v>
      </c>
      <c r="D396" s="247" t="s">
        <v>387</v>
      </c>
      <c r="E396" s="483" t="s">
        <v>118</v>
      </c>
      <c r="F396" s="484"/>
      <c r="G396" s="13" t="s">
        <v>17</v>
      </c>
      <c r="H396" s="14">
        <v>3.8800000000000001E-5</v>
      </c>
      <c r="I396" s="15">
        <v>661.15</v>
      </c>
      <c r="J396" s="15">
        <v>0.02</v>
      </c>
      <c r="K396" s="232"/>
    </row>
    <row r="397" spans="1:11" x14ac:dyDescent="0.2">
      <c r="A397" s="247" t="s">
        <v>50</v>
      </c>
      <c r="B397" s="12" t="s">
        <v>388</v>
      </c>
      <c r="C397" s="247" t="s">
        <v>15</v>
      </c>
      <c r="D397" s="247" t="s">
        <v>389</v>
      </c>
      <c r="E397" s="483" t="s">
        <v>53</v>
      </c>
      <c r="F397" s="484"/>
      <c r="G397" s="13" t="s">
        <v>390</v>
      </c>
      <c r="H397" s="14">
        <v>1.3303E-3</v>
      </c>
      <c r="I397" s="15">
        <v>17.21</v>
      </c>
      <c r="J397" s="15">
        <v>0.02</v>
      </c>
      <c r="K397" s="232"/>
    </row>
    <row r="398" spans="1:11" x14ac:dyDescent="0.2">
      <c r="A398" s="247" t="s">
        <v>50</v>
      </c>
      <c r="B398" s="12" t="s">
        <v>395</v>
      </c>
      <c r="C398" s="247" t="s">
        <v>15</v>
      </c>
      <c r="D398" s="247" t="s">
        <v>396</v>
      </c>
      <c r="E398" s="483" t="s">
        <v>53</v>
      </c>
      <c r="F398" s="484"/>
      <c r="G398" s="13" t="s">
        <v>17</v>
      </c>
      <c r="H398" s="14">
        <v>4.5300000000000003E-5</v>
      </c>
      <c r="I398" s="15">
        <v>231.61</v>
      </c>
      <c r="J398" s="15">
        <v>0.01</v>
      </c>
      <c r="K398" s="232"/>
    </row>
    <row r="399" spans="1:11" x14ac:dyDescent="0.2">
      <c r="A399" s="247" t="s">
        <v>50</v>
      </c>
      <c r="B399" s="12" t="s">
        <v>391</v>
      </c>
      <c r="C399" s="247" t="s">
        <v>15</v>
      </c>
      <c r="D399" s="247" t="s">
        <v>392</v>
      </c>
      <c r="E399" s="483" t="s">
        <v>53</v>
      </c>
      <c r="F399" s="484"/>
      <c r="G399" s="13" t="s">
        <v>17</v>
      </c>
      <c r="H399" s="14">
        <v>1.3303E-3</v>
      </c>
      <c r="I399" s="15">
        <v>10</v>
      </c>
      <c r="J399" s="15">
        <v>0.01</v>
      </c>
      <c r="K399" s="232"/>
    </row>
    <row r="400" spans="1:11" x14ac:dyDescent="0.2">
      <c r="A400" s="247" t="s">
        <v>50</v>
      </c>
      <c r="B400" s="12" t="s">
        <v>393</v>
      </c>
      <c r="C400" s="247" t="s">
        <v>15</v>
      </c>
      <c r="D400" s="247" t="s">
        <v>394</v>
      </c>
      <c r="E400" s="483" t="s">
        <v>53</v>
      </c>
      <c r="F400" s="484"/>
      <c r="G400" s="13" t="s">
        <v>17</v>
      </c>
      <c r="H400" s="14">
        <v>1.3303E-3</v>
      </c>
      <c r="I400" s="15">
        <v>22.18</v>
      </c>
      <c r="J400" s="15">
        <v>0.02</v>
      </c>
      <c r="K400" s="232"/>
    </row>
    <row r="401" spans="1:11" x14ac:dyDescent="0.2">
      <c r="A401" s="248"/>
      <c r="B401" s="248"/>
      <c r="C401" s="248"/>
      <c r="D401" s="248"/>
      <c r="E401" s="248" t="s">
        <v>73</v>
      </c>
      <c r="F401" s="122">
        <v>0</v>
      </c>
      <c r="G401" s="248" t="s">
        <v>74</v>
      </c>
      <c r="H401" s="122">
        <v>0</v>
      </c>
      <c r="I401" s="248" t="s">
        <v>75</v>
      </c>
      <c r="J401" s="122">
        <v>0</v>
      </c>
      <c r="K401" s="232"/>
    </row>
    <row r="402" spans="1:11" ht="15" customHeight="1" thickBot="1" x14ac:dyDescent="0.25">
      <c r="A402" s="248"/>
      <c r="B402" s="248"/>
      <c r="C402" s="248"/>
      <c r="D402" s="248"/>
      <c r="E402" s="248" t="s">
        <v>76</v>
      </c>
      <c r="F402" s="122">
        <v>0.1</v>
      </c>
      <c r="G402" s="248"/>
      <c r="H402" s="478" t="s">
        <v>77</v>
      </c>
      <c r="I402" s="478"/>
      <c r="J402" s="122">
        <v>0.54</v>
      </c>
      <c r="K402" s="232"/>
    </row>
    <row r="403" spans="1:11" ht="15" thickTop="1" x14ac:dyDescent="0.2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232"/>
    </row>
    <row r="404" spans="1:11" ht="15" x14ac:dyDescent="0.2">
      <c r="A404" s="249"/>
      <c r="B404" s="236" t="s">
        <v>3</v>
      </c>
      <c r="C404" s="249" t="s">
        <v>4</v>
      </c>
      <c r="D404" s="249" t="s">
        <v>5</v>
      </c>
      <c r="E404" s="473" t="s">
        <v>40</v>
      </c>
      <c r="F404" s="474"/>
      <c r="G404" s="235" t="s">
        <v>6</v>
      </c>
      <c r="H404" s="236" t="s">
        <v>7</v>
      </c>
      <c r="I404" s="236" t="s">
        <v>8</v>
      </c>
      <c r="J404" s="236" t="s">
        <v>9</v>
      </c>
      <c r="K404" s="232"/>
    </row>
    <row r="405" spans="1:11" ht="14.25" customHeight="1" x14ac:dyDescent="0.2">
      <c r="A405" s="250" t="s">
        <v>41</v>
      </c>
      <c r="B405" s="238" t="s">
        <v>266</v>
      </c>
      <c r="C405" s="250" t="s">
        <v>15</v>
      </c>
      <c r="D405" s="250" t="s">
        <v>267</v>
      </c>
      <c r="E405" s="479" t="s">
        <v>46</v>
      </c>
      <c r="F405" s="480"/>
      <c r="G405" s="237" t="s">
        <v>47</v>
      </c>
      <c r="H405" s="6">
        <v>1</v>
      </c>
      <c r="I405" s="7">
        <v>19.12</v>
      </c>
      <c r="J405" s="7">
        <v>19.12</v>
      </c>
      <c r="K405" s="232"/>
    </row>
    <row r="406" spans="1:11" ht="25.5" x14ac:dyDescent="0.2">
      <c r="A406" s="251" t="s">
        <v>43</v>
      </c>
      <c r="B406" s="8" t="s">
        <v>274</v>
      </c>
      <c r="C406" s="251" t="s">
        <v>15</v>
      </c>
      <c r="D406" s="251" t="s">
        <v>275</v>
      </c>
      <c r="E406" s="481" t="s">
        <v>46</v>
      </c>
      <c r="F406" s="482"/>
      <c r="G406" s="9" t="s">
        <v>47</v>
      </c>
      <c r="H406" s="10">
        <v>1</v>
      </c>
      <c r="I406" s="11">
        <v>0.44</v>
      </c>
      <c r="J406" s="11">
        <v>0.44</v>
      </c>
      <c r="K406" s="232"/>
    </row>
    <row r="407" spans="1:11" ht="25.5" x14ac:dyDescent="0.2">
      <c r="A407" s="251" t="s">
        <v>43</v>
      </c>
      <c r="B407" s="8" t="s">
        <v>276</v>
      </c>
      <c r="C407" s="251" t="s">
        <v>15</v>
      </c>
      <c r="D407" s="251" t="s">
        <v>277</v>
      </c>
      <c r="E407" s="481" t="s">
        <v>46</v>
      </c>
      <c r="F407" s="482"/>
      <c r="G407" s="9" t="s">
        <v>47</v>
      </c>
      <c r="H407" s="10">
        <v>1</v>
      </c>
      <c r="I407" s="11">
        <v>0.98</v>
      </c>
      <c r="J407" s="11">
        <v>0.98</v>
      </c>
      <c r="K407" s="232"/>
    </row>
    <row r="408" spans="1:11" ht="25.5" x14ac:dyDescent="0.2">
      <c r="A408" s="251" t="s">
        <v>43</v>
      </c>
      <c r="B408" s="8" t="s">
        <v>329</v>
      </c>
      <c r="C408" s="251" t="s">
        <v>15</v>
      </c>
      <c r="D408" s="251" t="s">
        <v>330</v>
      </c>
      <c r="E408" s="481" t="s">
        <v>46</v>
      </c>
      <c r="F408" s="482"/>
      <c r="G408" s="9" t="s">
        <v>47</v>
      </c>
      <c r="H408" s="10">
        <v>1</v>
      </c>
      <c r="I408" s="11">
        <v>0.28000000000000003</v>
      </c>
      <c r="J408" s="11">
        <v>0.28000000000000003</v>
      </c>
      <c r="K408" s="232"/>
    </row>
    <row r="409" spans="1:11" x14ac:dyDescent="0.2">
      <c r="A409" s="247" t="s">
        <v>50</v>
      </c>
      <c r="B409" s="12" t="s">
        <v>280</v>
      </c>
      <c r="C409" s="247" t="s">
        <v>15</v>
      </c>
      <c r="D409" s="247" t="s">
        <v>281</v>
      </c>
      <c r="E409" s="483" t="s">
        <v>126</v>
      </c>
      <c r="F409" s="484"/>
      <c r="G409" s="13" t="s">
        <v>47</v>
      </c>
      <c r="H409" s="14">
        <v>1</v>
      </c>
      <c r="I409" s="15">
        <v>0.01</v>
      </c>
      <c r="J409" s="15">
        <v>0.01</v>
      </c>
      <c r="K409" s="232"/>
    </row>
    <row r="410" spans="1:11" x14ac:dyDescent="0.2">
      <c r="A410" s="247" t="s">
        <v>50</v>
      </c>
      <c r="B410" s="12" t="s">
        <v>285</v>
      </c>
      <c r="C410" s="247" t="s">
        <v>15</v>
      </c>
      <c r="D410" s="247" t="s">
        <v>286</v>
      </c>
      <c r="E410" s="483" t="s">
        <v>126</v>
      </c>
      <c r="F410" s="484"/>
      <c r="G410" s="13" t="s">
        <v>47</v>
      </c>
      <c r="H410" s="14">
        <v>1</v>
      </c>
      <c r="I410" s="15">
        <v>0.34</v>
      </c>
      <c r="J410" s="15">
        <v>0.34</v>
      </c>
      <c r="K410" s="232"/>
    </row>
    <row r="411" spans="1:11" x14ac:dyDescent="0.2">
      <c r="A411" s="247" t="s">
        <v>50</v>
      </c>
      <c r="B411" s="12" t="s">
        <v>331</v>
      </c>
      <c r="C411" s="247" t="s">
        <v>15</v>
      </c>
      <c r="D411" s="247" t="s">
        <v>332</v>
      </c>
      <c r="E411" s="483" t="s">
        <v>284</v>
      </c>
      <c r="F411" s="484"/>
      <c r="G411" s="13" t="s">
        <v>47</v>
      </c>
      <c r="H411" s="14">
        <v>1</v>
      </c>
      <c r="I411" s="15">
        <v>16.59</v>
      </c>
      <c r="J411" s="15">
        <v>16.59</v>
      </c>
      <c r="K411" s="232"/>
    </row>
    <row r="412" spans="1:11" x14ac:dyDescent="0.2">
      <c r="A412" s="247" t="s">
        <v>50</v>
      </c>
      <c r="B412" s="12" t="s">
        <v>287</v>
      </c>
      <c r="C412" s="247" t="s">
        <v>15</v>
      </c>
      <c r="D412" s="247" t="s">
        <v>288</v>
      </c>
      <c r="E412" s="483" t="s">
        <v>289</v>
      </c>
      <c r="F412" s="484"/>
      <c r="G412" s="13" t="s">
        <v>47</v>
      </c>
      <c r="H412" s="14">
        <v>1</v>
      </c>
      <c r="I412" s="15">
        <v>0.01</v>
      </c>
      <c r="J412" s="15">
        <v>0.01</v>
      </c>
      <c r="K412" s="232"/>
    </row>
    <row r="413" spans="1:11" x14ac:dyDescent="0.2">
      <c r="A413" s="247" t="s">
        <v>50</v>
      </c>
      <c r="B413" s="12" t="s">
        <v>290</v>
      </c>
      <c r="C413" s="247" t="s">
        <v>15</v>
      </c>
      <c r="D413" s="247" t="s">
        <v>291</v>
      </c>
      <c r="E413" s="483" t="s">
        <v>234</v>
      </c>
      <c r="F413" s="484"/>
      <c r="G413" s="13" t="s">
        <v>47</v>
      </c>
      <c r="H413" s="14">
        <v>1</v>
      </c>
      <c r="I413" s="15">
        <v>0.47</v>
      </c>
      <c r="J413" s="15">
        <v>0.47</v>
      </c>
      <c r="K413" s="232"/>
    </row>
    <row r="414" spans="1:11" x14ac:dyDescent="0.2">
      <c r="A414" s="248"/>
      <c r="B414" s="248"/>
      <c r="C414" s="248"/>
      <c r="D414" s="248"/>
      <c r="E414" s="248" t="s">
        <v>73</v>
      </c>
      <c r="F414" s="122">
        <v>16.87</v>
      </c>
      <c r="G414" s="248" t="s">
        <v>74</v>
      </c>
      <c r="H414" s="122">
        <v>0</v>
      </c>
      <c r="I414" s="248" t="s">
        <v>75</v>
      </c>
      <c r="J414" s="122">
        <v>16.87</v>
      </c>
      <c r="K414" s="232"/>
    </row>
    <row r="415" spans="1:11" ht="15" customHeight="1" thickBot="1" x14ac:dyDescent="0.25">
      <c r="A415" s="248"/>
      <c r="B415" s="248"/>
      <c r="C415" s="248"/>
      <c r="D415" s="248"/>
      <c r="E415" s="248" t="s">
        <v>76</v>
      </c>
      <c r="F415" s="122">
        <v>4.5</v>
      </c>
      <c r="G415" s="248"/>
      <c r="H415" s="478" t="s">
        <v>77</v>
      </c>
      <c r="I415" s="478"/>
      <c r="J415" s="122">
        <v>23.62</v>
      </c>
      <c r="K415" s="232"/>
    </row>
    <row r="416" spans="1:11" ht="15" thickTop="1" x14ac:dyDescent="0.2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232"/>
    </row>
    <row r="417" spans="1:11" ht="15" x14ac:dyDescent="0.2">
      <c r="A417" s="249"/>
      <c r="B417" s="236" t="s">
        <v>3</v>
      </c>
      <c r="C417" s="249" t="s">
        <v>4</v>
      </c>
      <c r="D417" s="249" t="s">
        <v>5</v>
      </c>
      <c r="E417" s="473" t="s">
        <v>40</v>
      </c>
      <c r="F417" s="474"/>
      <c r="G417" s="235" t="s">
        <v>6</v>
      </c>
      <c r="H417" s="236" t="s">
        <v>7</v>
      </c>
      <c r="I417" s="236" t="s">
        <v>8</v>
      </c>
      <c r="J417" s="236" t="s">
        <v>9</v>
      </c>
      <c r="K417" s="232"/>
    </row>
    <row r="418" spans="1:11" ht="14.25" customHeight="1" x14ac:dyDescent="0.2">
      <c r="A418" s="250" t="s">
        <v>41</v>
      </c>
      <c r="B418" s="238" t="s">
        <v>114</v>
      </c>
      <c r="C418" s="250" t="s">
        <v>15</v>
      </c>
      <c r="D418" s="250" t="s">
        <v>115</v>
      </c>
      <c r="E418" s="479" t="s">
        <v>46</v>
      </c>
      <c r="F418" s="480"/>
      <c r="G418" s="237" t="s">
        <v>47</v>
      </c>
      <c r="H418" s="6">
        <v>1</v>
      </c>
      <c r="I418" s="7">
        <v>39.340000000000003</v>
      </c>
      <c r="J418" s="7">
        <v>39.340000000000003</v>
      </c>
      <c r="K418" s="232"/>
    </row>
    <row r="419" spans="1:11" ht="25.5" x14ac:dyDescent="0.2">
      <c r="A419" s="251" t="s">
        <v>43</v>
      </c>
      <c r="B419" s="8" t="s">
        <v>276</v>
      </c>
      <c r="C419" s="251" t="s">
        <v>15</v>
      </c>
      <c r="D419" s="251" t="s">
        <v>277</v>
      </c>
      <c r="E419" s="481" t="s">
        <v>46</v>
      </c>
      <c r="F419" s="482"/>
      <c r="G419" s="9" t="s">
        <v>47</v>
      </c>
      <c r="H419" s="10">
        <v>0.05</v>
      </c>
      <c r="I419" s="11">
        <v>0.98</v>
      </c>
      <c r="J419" s="11">
        <v>0.04</v>
      </c>
      <c r="K419" s="232"/>
    </row>
    <row r="420" spans="1:11" ht="25.5" x14ac:dyDescent="0.2">
      <c r="A420" s="251" t="s">
        <v>43</v>
      </c>
      <c r="B420" s="8" t="s">
        <v>333</v>
      </c>
      <c r="C420" s="251" t="s">
        <v>15</v>
      </c>
      <c r="D420" s="251" t="s">
        <v>334</v>
      </c>
      <c r="E420" s="481" t="s">
        <v>46</v>
      </c>
      <c r="F420" s="482"/>
      <c r="G420" s="9" t="s">
        <v>47</v>
      </c>
      <c r="H420" s="10">
        <v>1</v>
      </c>
      <c r="I420" s="11">
        <v>0.65</v>
      </c>
      <c r="J420" s="11">
        <v>0.65</v>
      </c>
      <c r="K420" s="232"/>
    </row>
    <row r="421" spans="1:11" x14ac:dyDescent="0.2">
      <c r="A421" s="247" t="s">
        <v>50</v>
      </c>
      <c r="B421" s="12" t="s">
        <v>285</v>
      </c>
      <c r="C421" s="247" t="s">
        <v>15</v>
      </c>
      <c r="D421" s="247" t="s">
        <v>286</v>
      </c>
      <c r="E421" s="483" t="s">
        <v>126</v>
      </c>
      <c r="F421" s="484"/>
      <c r="G421" s="13" t="s">
        <v>47</v>
      </c>
      <c r="H421" s="14">
        <v>1</v>
      </c>
      <c r="I421" s="15">
        <v>0.34</v>
      </c>
      <c r="J421" s="15">
        <v>0.34</v>
      </c>
      <c r="K421" s="232"/>
    </row>
    <row r="422" spans="1:11" x14ac:dyDescent="0.2">
      <c r="A422" s="247" t="s">
        <v>50</v>
      </c>
      <c r="B422" s="12" t="s">
        <v>335</v>
      </c>
      <c r="C422" s="247" t="s">
        <v>15</v>
      </c>
      <c r="D422" s="247" t="s">
        <v>336</v>
      </c>
      <c r="E422" s="483" t="s">
        <v>284</v>
      </c>
      <c r="F422" s="484"/>
      <c r="G422" s="13" t="s">
        <v>47</v>
      </c>
      <c r="H422" s="14">
        <v>1</v>
      </c>
      <c r="I422" s="15">
        <v>38.299999999999997</v>
      </c>
      <c r="J422" s="15">
        <v>38.299999999999997</v>
      </c>
      <c r="K422" s="232"/>
    </row>
    <row r="423" spans="1:11" x14ac:dyDescent="0.2">
      <c r="A423" s="247" t="s">
        <v>50</v>
      </c>
      <c r="B423" s="12" t="s">
        <v>287</v>
      </c>
      <c r="C423" s="247" t="s">
        <v>15</v>
      </c>
      <c r="D423" s="247" t="s">
        <v>288</v>
      </c>
      <c r="E423" s="483" t="s">
        <v>289</v>
      </c>
      <c r="F423" s="484"/>
      <c r="G423" s="13" t="s">
        <v>47</v>
      </c>
      <c r="H423" s="14">
        <v>1</v>
      </c>
      <c r="I423" s="15">
        <v>0.01</v>
      </c>
      <c r="J423" s="15">
        <v>0.01</v>
      </c>
      <c r="K423" s="232"/>
    </row>
    <row r="424" spans="1:11" x14ac:dyDescent="0.2">
      <c r="A424" s="248"/>
      <c r="B424" s="248"/>
      <c r="C424" s="248"/>
      <c r="D424" s="248"/>
      <c r="E424" s="248" t="s">
        <v>73</v>
      </c>
      <c r="F424" s="122">
        <v>38.950000000000003</v>
      </c>
      <c r="G424" s="248" t="s">
        <v>74</v>
      </c>
      <c r="H424" s="122">
        <v>0</v>
      </c>
      <c r="I424" s="248" t="s">
        <v>75</v>
      </c>
      <c r="J424" s="122">
        <v>38.950000000000003</v>
      </c>
      <c r="K424" s="232"/>
    </row>
    <row r="425" spans="1:11" ht="15" customHeight="1" thickBot="1" x14ac:dyDescent="0.25">
      <c r="A425" s="248"/>
      <c r="B425" s="248"/>
      <c r="C425" s="248"/>
      <c r="D425" s="248"/>
      <c r="E425" s="248" t="s">
        <v>76</v>
      </c>
      <c r="F425" s="122">
        <v>9.26</v>
      </c>
      <c r="G425" s="248"/>
      <c r="H425" s="478" t="s">
        <v>77</v>
      </c>
      <c r="I425" s="478"/>
      <c r="J425" s="122">
        <v>48.6</v>
      </c>
      <c r="K425" s="232"/>
    </row>
    <row r="426" spans="1:11" ht="15" thickTop="1" x14ac:dyDescent="0.2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232"/>
    </row>
    <row r="427" spans="1:11" ht="15" x14ac:dyDescent="0.2">
      <c r="A427" s="249"/>
      <c r="B427" s="236" t="s">
        <v>3</v>
      </c>
      <c r="C427" s="249" t="s">
        <v>4</v>
      </c>
      <c r="D427" s="249" t="s">
        <v>5</v>
      </c>
      <c r="E427" s="473" t="s">
        <v>40</v>
      </c>
      <c r="F427" s="474"/>
      <c r="G427" s="235" t="s">
        <v>6</v>
      </c>
      <c r="H427" s="236" t="s">
        <v>7</v>
      </c>
      <c r="I427" s="236" t="s">
        <v>8</v>
      </c>
      <c r="J427" s="236" t="s">
        <v>9</v>
      </c>
      <c r="K427" s="232"/>
    </row>
    <row r="428" spans="1:11" ht="25.5" x14ac:dyDescent="0.2">
      <c r="A428" s="250" t="s">
        <v>41</v>
      </c>
      <c r="B428" s="238" t="s">
        <v>225</v>
      </c>
      <c r="C428" s="250" t="s">
        <v>15</v>
      </c>
      <c r="D428" s="250" t="s">
        <v>226</v>
      </c>
      <c r="E428" s="479" t="s">
        <v>46</v>
      </c>
      <c r="F428" s="480"/>
      <c r="G428" s="237" t="s">
        <v>47</v>
      </c>
      <c r="H428" s="6">
        <v>1</v>
      </c>
      <c r="I428" s="7">
        <v>16.47</v>
      </c>
      <c r="J428" s="7">
        <v>16.47</v>
      </c>
      <c r="K428" s="232"/>
    </row>
    <row r="429" spans="1:11" ht="25.5" x14ac:dyDescent="0.2">
      <c r="A429" s="251" t="s">
        <v>43</v>
      </c>
      <c r="B429" s="8" t="s">
        <v>276</v>
      </c>
      <c r="C429" s="251" t="s">
        <v>15</v>
      </c>
      <c r="D429" s="251" t="s">
        <v>277</v>
      </c>
      <c r="E429" s="481" t="s">
        <v>46</v>
      </c>
      <c r="F429" s="482"/>
      <c r="G429" s="9" t="s">
        <v>47</v>
      </c>
      <c r="H429" s="10">
        <v>1</v>
      </c>
      <c r="I429" s="11">
        <v>0.98</v>
      </c>
      <c r="J429" s="11">
        <v>0.98</v>
      </c>
      <c r="K429" s="232"/>
    </row>
    <row r="430" spans="1:11" ht="38.25" x14ac:dyDescent="0.2">
      <c r="A430" s="251" t="s">
        <v>43</v>
      </c>
      <c r="B430" s="8" t="s">
        <v>337</v>
      </c>
      <c r="C430" s="251" t="s">
        <v>15</v>
      </c>
      <c r="D430" s="251" t="s">
        <v>338</v>
      </c>
      <c r="E430" s="481" t="s">
        <v>46</v>
      </c>
      <c r="F430" s="482"/>
      <c r="G430" s="9" t="s">
        <v>47</v>
      </c>
      <c r="H430" s="10">
        <v>1</v>
      </c>
      <c r="I430" s="11">
        <v>0.09</v>
      </c>
      <c r="J430" s="11">
        <v>0.09</v>
      </c>
      <c r="K430" s="232"/>
    </row>
    <row r="431" spans="1:11" x14ac:dyDescent="0.2">
      <c r="A431" s="247" t="s">
        <v>50</v>
      </c>
      <c r="B431" s="12" t="s">
        <v>280</v>
      </c>
      <c r="C431" s="247" t="s">
        <v>15</v>
      </c>
      <c r="D431" s="247" t="s">
        <v>281</v>
      </c>
      <c r="E431" s="483" t="s">
        <v>126</v>
      </c>
      <c r="F431" s="484"/>
      <c r="G431" s="13" t="s">
        <v>47</v>
      </c>
      <c r="H431" s="14">
        <v>1</v>
      </c>
      <c r="I431" s="15">
        <v>0.01</v>
      </c>
      <c r="J431" s="15">
        <v>0.01</v>
      </c>
      <c r="K431" s="232"/>
    </row>
    <row r="432" spans="1:11" x14ac:dyDescent="0.2">
      <c r="A432" s="247" t="s">
        <v>50</v>
      </c>
      <c r="B432" s="12" t="s">
        <v>285</v>
      </c>
      <c r="C432" s="247" t="s">
        <v>15</v>
      </c>
      <c r="D432" s="247" t="s">
        <v>286</v>
      </c>
      <c r="E432" s="483" t="s">
        <v>126</v>
      </c>
      <c r="F432" s="484"/>
      <c r="G432" s="13" t="s">
        <v>47</v>
      </c>
      <c r="H432" s="14">
        <v>1</v>
      </c>
      <c r="I432" s="15">
        <v>0.34</v>
      </c>
      <c r="J432" s="15">
        <v>0.34</v>
      </c>
      <c r="K432" s="232"/>
    </row>
    <row r="433" spans="1:11" x14ac:dyDescent="0.2">
      <c r="A433" s="247" t="s">
        <v>50</v>
      </c>
      <c r="B433" s="12" t="s">
        <v>339</v>
      </c>
      <c r="C433" s="247" t="s">
        <v>15</v>
      </c>
      <c r="D433" s="247" t="s">
        <v>340</v>
      </c>
      <c r="E433" s="483" t="s">
        <v>284</v>
      </c>
      <c r="F433" s="484"/>
      <c r="G433" s="13" t="s">
        <v>47</v>
      </c>
      <c r="H433" s="14">
        <v>1</v>
      </c>
      <c r="I433" s="15">
        <v>14.57</v>
      </c>
      <c r="J433" s="15">
        <v>14.57</v>
      </c>
      <c r="K433" s="232"/>
    </row>
    <row r="434" spans="1:11" x14ac:dyDescent="0.2">
      <c r="A434" s="247" t="s">
        <v>50</v>
      </c>
      <c r="B434" s="12" t="s">
        <v>287</v>
      </c>
      <c r="C434" s="247" t="s">
        <v>15</v>
      </c>
      <c r="D434" s="247" t="s">
        <v>288</v>
      </c>
      <c r="E434" s="483" t="s">
        <v>289</v>
      </c>
      <c r="F434" s="484"/>
      <c r="G434" s="13" t="s">
        <v>47</v>
      </c>
      <c r="H434" s="14">
        <v>1</v>
      </c>
      <c r="I434" s="15">
        <v>0.01</v>
      </c>
      <c r="J434" s="15">
        <v>0.01</v>
      </c>
      <c r="K434" s="232"/>
    </row>
    <row r="435" spans="1:11" x14ac:dyDescent="0.2">
      <c r="A435" s="247" t="s">
        <v>50</v>
      </c>
      <c r="B435" s="12" t="s">
        <v>290</v>
      </c>
      <c r="C435" s="247" t="s">
        <v>15</v>
      </c>
      <c r="D435" s="247" t="s">
        <v>291</v>
      </c>
      <c r="E435" s="483" t="s">
        <v>234</v>
      </c>
      <c r="F435" s="484"/>
      <c r="G435" s="13" t="s">
        <v>47</v>
      </c>
      <c r="H435" s="14">
        <v>1</v>
      </c>
      <c r="I435" s="15">
        <v>0.47</v>
      </c>
      <c r="J435" s="15">
        <v>0.47</v>
      </c>
      <c r="K435" s="232"/>
    </row>
    <row r="436" spans="1:11" x14ac:dyDescent="0.2">
      <c r="A436" s="248"/>
      <c r="B436" s="248"/>
      <c r="C436" s="248"/>
      <c r="D436" s="248"/>
      <c r="E436" s="248" t="s">
        <v>73</v>
      </c>
      <c r="F436" s="122">
        <v>14.66</v>
      </c>
      <c r="G436" s="248" t="s">
        <v>74</v>
      </c>
      <c r="H436" s="122">
        <v>0</v>
      </c>
      <c r="I436" s="248" t="s">
        <v>75</v>
      </c>
      <c r="J436" s="122">
        <v>14.66</v>
      </c>
      <c r="K436" s="232"/>
    </row>
    <row r="437" spans="1:11" ht="15" customHeight="1" thickBot="1" x14ac:dyDescent="0.25">
      <c r="A437" s="248"/>
      <c r="B437" s="248"/>
      <c r="C437" s="248"/>
      <c r="D437" s="248"/>
      <c r="E437" s="248" t="s">
        <v>76</v>
      </c>
      <c r="F437" s="122">
        <v>3.87</v>
      </c>
      <c r="G437" s="248"/>
      <c r="H437" s="478" t="s">
        <v>77</v>
      </c>
      <c r="I437" s="478"/>
      <c r="J437" s="122">
        <v>20.34</v>
      </c>
      <c r="K437" s="232"/>
    </row>
    <row r="438" spans="1:11" ht="15" thickTop="1" x14ac:dyDescent="0.2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232"/>
    </row>
    <row r="439" spans="1:11" ht="15" x14ac:dyDescent="0.2">
      <c r="A439" s="249"/>
      <c r="B439" s="236" t="s">
        <v>3</v>
      </c>
      <c r="C439" s="249" t="s">
        <v>4</v>
      </c>
      <c r="D439" s="249" t="s">
        <v>5</v>
      </c>
      <c r="E439" s="473" t="s">
        <v>40</v>
      </c>
      <c r="F439" s="474"/>
      <c r="G439" s="235" t="s">
        <v>6</v>
      </c>
      <c r="H439" s="236" t="s">
        <v>7</v>
      </c>
      <c r="I439" s="236" t="s">
        <v>8</v>
      </c>
      <c r="J439" s="236" t="s">
        <v>9</v>
      </c>
      <c r="K439" s="232"/>
    </row>
    <row r="440" spans="1:11" ht="25.5" x14ac:dyDescent="0.2">
      <c r="A440" s="250" t="s">
        <v>41</v>
      </c>
      <c r="B440" s="238" t="s">
        <v>397</v>
      </c>
      <c r="C440" s="250" t="s">
        <v>15</v>
      </c>
      <c r="D440" s="250" t="s">
        <v>398</v>
      </c>
      <c r="E440" s="479" t="s">
        <v>46</v>
      </c>
      <c r="F440" s="480"/>
      <c r="G440" s="237" t="s">
        <v>47</v>
      </c>
      <c r="H440" s="6">
        <v>1</v>
      </c>
      <c r="I440" s="7">
        <v>16.850000000000001</v>
      </c>
      <c r="J440" s="7">
        <v>16.850000000000001</v>
      </c>
      <c r="K440" s="232"/>
    </row>
    <row r="441" spans="1:11" ht="25.5" x14ac:dyDescent="0.2">
      <c r="A441" s="251" t="s">
        <v>43</v>
      </c>
      <c r="B441" s="8" t="s">
        <v>276</v>
      </c>
      <c r="C441" s="251" t="s">
        <v>15</v>
      </c>
      <c r="D441" s="251" t="s">
        <v>277</v>
      </c>
      <c r="E441" s="481" t="s">
        <v>46</v>
      </c>
      <c r="F441" s="482"/>
      <c r="G441" s="9" t="s">
        <v>47</v>
      </c>
      <c r="H441" s="10">
        <v>1</v>
      </c>
      <c r="I441" s="11">
        <v>0.98</v>
      </c>
      <c r="J441" s="11">
        <v>0.98</v>
      </c>
      <c r="K441" s="232"/>
    </row>
    <row r="442" spans="1:11" ht="38.25" x14ac:dyDescent="0.2">
      <c r="A442" s="251" t="s">
        <v>43</v>
      </c>
      <c r="B442" s="8" t="s">
        <v>341</v>
      </c>
      <c r="C442" s="251" t="s">
        <v>15</v>
      </c>
      <c r="D442" s="251" t="s">
        <v>342</v>
      </c>
      <c r="E442" s="481" t="s">
        <v>46</v>
      </c>
      <c r="F442" s="482"/>
      <c r="G442" s="9" t="s">
        <v>47</v>
      </c>
      <c r="H442" s="10">
        <v>1</v>
      </c>
      <c r="I442" s="11">
        <v>0.13</v>
      </c>
      <c r="J442" s="11">
        <v>0.13</v>
      </c>
      <c r="K442" s="232"/>
    </row>
    <row r="443" spans="1:11" x14ac:dyDescent="0.2">
      <c r="A443" s="247" t="s">
        <v>50</v>
      </c>
      <c r="B443" s="12" t="s">
        <v>280</v>
      </c>
      <c r="C443" s="247" t="s">
        <v>15</v>
      </c>
      <c r="D443" s="247" t="s">
        <v>281</v>
      </c>
      <c r="E443" s="483" t="s">
        <v>126</v>
      </c>
      <c r="F443" s="484"/>
      <c r="G443" s="13" t="s">
        <v>47</v>
      </c>
      <c r="H443" s="14">
        <v>1</v>
      </c>
      <c r="I443" s="15">
        <v>0.01</v>
      </c>
      <c r="J443" s="15">
        <v>0.01</v>
      </c>
      <c r="K443" s="232"/>
    </row>
    <row r="444" spans="1:11" x14ac:dyDescent="0.2">
      <c r="A444" s="247" t="s">
        <v>50</v>
      </c>
      <c r="B444" s="12" t="s">
        <v>285</v>
      </c>
      <c r="C444" s="247" t="s">
        <v>15</v>
      </c>
      <c r="D444" s="247" t="s">
        <v>286</v>
      </c>
      <c r="E444" s="483" t="s">
        <v>126</v>
      </c>
      <c r="F444" s="484"/>
      <c r="G444" s="13" t="s">
        <v>47</v>
      </c>
      <c r="H444" s="14">
        <v>1</v>
      </c>
      <c r="I444" s="15">
        <v>0.34</v>
      </c>
      <c r="J444" s="15">
        <v>0.34</v>
      </c>
      <c r="K444" s="232"/>
    </row>
    <row r="445" spans="1:11" ht="25.5" x14ac:dyDescent="0.2">
      <c r="A445" s="247" t="s">
        <v>50</v>
      </c>
      <c r="B445" s="12" t="s">
        <v>343</v>
      </c>
      <c r="C445" s="247" t="s">
        <v>15</v>
      </c>
      <c r="D445" s="247" t="s">
        <v>344</v>
      </c>
      <c r="E445" s="483" t="s">
        <v>284</v>
      </c>
      <c r="F445" s="484"/>
      <c r="G445" s="13" t="s">
        <v>47</v>
      </c>
      <c r="H445" s="14">
        <v>1</v>
      </c>
      <c r="I445" s="15">
        <v>14.91</v>
      </c>
      <c r="J445" s="15">
        <v>14.91</v>
      </c>
      <c r="K445" s="232"/>
    </row>
    <row r="446" spans="1:11" x14ac:dyDescent="0.2">
      <c r="A446" s="247" t="s">
        <v>50</v>
      </c>
      <c r="B446" s="12" t="s">
        <v>287</v>
      </c>
      <c r="C446" s="247" t="s">
        <v>15</v>
      </c>
      <c r="D446" s="247" t="s">
        <v>288</v>
      </c>
      <c r="E446" s="483" t="s">
        <v>289</v>
      </c>
      <c r="F446" s="484"/>
      <c r="G446" s="13" t="s">
        <v>47</v>
      </c>
      <c r="H446" s="14">
        <v>1</v>
      </c>
      <c r="I446" s="15">
        <v>0.01</v>
      </c>
      <c r="J446" s="15">
        <v>0.01</v>
      </c>
      <c r="K446" s="232"/>
    </row>
    <row r="447" spans="1:11" x14ac:dyDescent="0.2">
      <c r="A447" s="247" t="s">
        <v>50</v>
      </c>
      <c r="B447" s="12" t="s">
        <v>290</v>
      </c>
      <c r="C447" s="247" t="s">
        <v>15</v>
      </c>
      <c r="D447" s="247" t="s">
        <v>291</v>
      </c>
      <c r="E447" s="483" t="s">
        <v>234</v>
      </c>
      <c r="F447" s="484"/>
      <c r="G447" s="13" t="s">
        <v>47</v>
      </c>
      <c r="H447" s="14">
        <v>1</v>
      </c>
      <c r="I447" s="15">
        <v>0.47</v>
      </c>
      <c r="J447" s="15">
        <v>0.47</v>
      </c>
      <c r="K447" s="232"/>
    </row>
    <row r="448" spans="1:11" x14ac:dyDescent="0.2">
      <c r="A448" s="248"/>
      <c r="B448" s="248"/>
      <c r="C448" s="248"/>
      <c r="D448" s="248"/>
      <c r="E448" s="248" t="s">
        <v>73</v>
      </c>
      <c r="F448" s="122">
        <v>15.04</v>
      </c>
      <c r="G448" s="248" t="s">
        <v>74</v>
      </c>
      <c r="H448" s="122">
        <v>0</v>
      </c>
      <c r="I448" s="248" t="s">
        <v>75</v>
      </c>
      <c r="J448" s="122">
        <v>15.04</v>
      </c>
      <c r="K448" s="232"/>
    </row>
    <row r="449" spans="1:11" ht="15" customHeight="1" thickBot="1" x14ac:dyDescent="0.25">
      <c r="A449" s="248"/>
      <c r="B449" s="248"/>
      <c r="C449" s="248"/>
      <c r="D449" s="248"/>
      <c r="E449" s="248" t="s">
        <v>76</v>
      </c>
      <c r="F449" s="122">
        <v>3.96</v>
      </c>
      <c r="G449" s="248"/>
      <c r="H449" s="478" t="s">
        <v>77</v>
      </c>
      <c r="I449" s="478"/>
      <c r="J449" s="122">
        <v>20.81</v>
      </c>
      <c r="K449" s="232"/>
    </row>
    <row r="450" spans="1:11" ht="15" thickTop="1" x14ac:dyDescent="0.2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232"/>
    </row>
    <row r="451" spans="1:11" ht="15" x14ac:dyDescent="0.2">
      <c r="A451" s="249"/>
      <c r="B451" s="236" t="s">
        <v>3</v>
      </c>
      <c r="C451" s="249" t="s">
        <v>4</v>
      </c>
      <c r="D451" s="249" t="s">
        <v>5</v>
      </c>
      <c r="E451" s="473" t="s">
        <v>40</v>
      </c>
      <c r="F451" s="474"/>
      <c r="G451" s="235" t="s">
        <v>6</v>
      </c>
      <c r="H451" s="236" t="s">
        <v>7</v>
      </c>
      <c r="I451" s="236" t="s">
        <v>8</v>
      </c>
      <c r="J451" s="236" t="s">
        <v>9</v>
      </c>
      <c r="K451" s="232"/>
    </row>
    <row r="452" spans="1:11" ht="25.5" customHeight="1" x14ac:dyDescent="0.2">
      <c r="A452" s="250" t="s">
        <v>41</v>
      </c>
      <c r="B452" s="238" t="s">
        <v>85</v>
      </c>
      <c r="C452" s="250" t="s">
        <v>15</v>
      </c>
      <c r="D452" s="250" t="s">
        <v>86</v>
      </c>
      <c r="E452" s="479" t="s">
        <v>83</v>
      </c>
      <c r="F452" s="480"/>
      <c r="G452" s="237" t="s">
        <v>87</v>
      </c>
      <c r="H452" s="6">
        <v>1</v>
      </c>
      <c r="I452" s="7">
        <v>16.920000000000002</v>
      </c>
      <c r="J452" s="7">
        <v>16.920000000000002</v>
      </c>
      <c r="K452" s="232"/>
    </row>
    <row r="453" spans="1:11" ht="25.5" customHeight="1" x14ac:dyDescent="0.2">
      <c r="A453" s="251" t="s">
        <v>43</v>
      </c>
      <c r="B453" s="8" t="s">
        <v>401</v>
      </c>
      <c r="C453" s="251" t="s">
        <v>15</v>
      </c>
      <c r="D453" s="251" t="s">
        <v>402</v>
      </c>
      <c r="E453" s="481" t="s">
        <v>83</v>
      </c>
      <c r="F453" s="482"/>
      <c r="G453" s="9" t="s">
        <v>47</v>
      </c>
      <c r="H453" s="10">
        <v>1</v>
      </c>
      <c r="I453" s="11">
        <v>0.01</v>
      </c>
      <c r="J453" s="11">
        <v>0.01</v>
      </c>
      <c r="K453" s="232"/>
    </row>
    <row r="454" spans="1:11" ht="25.5" customHeight="1" x14ac:dyDescent="0.2">
      <c r="A454" s="251" t="s">
        <v>43</v>
      </c>
      <c r="B454" s="8" t="s">
        <v>399</v>
      </c>
      <c r="C454" s="251" t="s">
        <v>15</v>
      </c>
      <c r="D454" s="251" t="s">
        <v>400</v>
      </c>
      <c r="E454" s="481" t="s">
        <v>83</v>
      </c>
      <c r="F454" s="482"/>
      <c r="G454" s="9" t="s">
        <v>47</v>
      </c>
      <c r="H454" s="10">
        <v>1</v>
      </c>
      <c r="I454" s="11">
        <v>0.06</v>
      </c>
      <c r="J454" s="11">
        <v>0.06</v>
      </c>
      <c r="K454" s="232"/>
    </row>
    <row r="455" spans="1:11" ht="25.5" x14ac:dyDescent="0.2">
      <c r="A455" s="251" t="s">
        <v>43</v>
      </c>
      <c r="B455" s="8" t="s">
        <v>397</v>
      </c>
      <c r="C455" s="251" t="s">
        <v>15</v>
      </c>
      <c r="D455" s="251" t="s">
        <v>398</v>
      </c>
      <c r="E455" s="481" t="s">
        <v>46</v>
      </c>
      <c r="F455" s="482"/>
      <c r="G455" s="9" t="s">
        <v>47</v>
      </c>
      <c r="H455" s="10">
        <v>1</v>
      </c>
      <c r="I455" s="11">
        <v>16.850000000000001</v>
      </c>
      <c r="J455" s="11">
        <v>16.850000000000001</v>
      </c>
      <c r="K455" s="232"/>
    </row>
    <row r="456" spans="1:11" x14ac:dyDescent="0.2">
      <c r="A456" s="248"/>
      <c r="B456" s="248"/>
      <c r="C456" s="248"/>
      <c r="D456" s="248"/>
      <c r="E456" s="248" t="s">
        <v>73</v>
      </c>
      <c r="F456" s="122">
        <v>15.04</v>
      </c>
      <c r="G456" s="248" t="s">
        <v>74</v>
      </c>
      <c r="H456" s="122">
        <v>0</v>
      </c>
      <c r="I456" s="248" t="s">
        <v>75</v>
      </c>
      <c r="J456" s="122">
        <v>15.04</v>
      </c>
      <c r="K456" s="232"/>
    </row>
    <row r="457" spans="1:11" ht="15" customHeight="1" thickBot="1" x14ac:dyDescent="0.25">
      <c r="A457" s="248"/>
      <c r="B457" s="248"/>
      <c r="C457" s="248"/>
      <c r="D457" s="248"/>
      <c r="E457" s="248" t="s">
        <v>76</v>
      </c>
      <c r="F457" s="122">
        <v>3.98</v>
      </c>
      <c r="G457" s="248"/>
      <c r="H457" s="478" t="s">
        <v>77</v>
      </c>
      <c r="I457" s="478"/>
      <c r="J457" s="122">
        <v>20.9</v>
      </c>
      <c r="K457" s="232"/>
    </row>
    <row r="458" spans="1:11" ht="15" thickTop="1" x14ac:dyDescent="0.2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232"/>
    </row>
    <row r="459" spans="1:11" ht="15" x14ac:dyDescent="0.2">
      <c r="A459" s="249"/>
      <c r="B459" s="236" t="s">
        <v>3</v>
      </c>
      <c r="C459" s="249" t="s">
        <v>4</v>
      </c>
      <c r="D459" s="249" t="s">
        <v>5</v>
      </c>
      <c r="E459" s="473" t="s">
        <v>40</v>
      </c>
      <c r="F459" s="474"/>
      <c r="G459" s="235" t="s">
        <v>6</v>
      </c>
      <c r="H459" s="236" t="s">
        <v>7</v>
      </c>
      <c r="I459" s="236" t="s">
        <v>8</v>
      </c>
      <c r="J459" s="236" t="s">
        <v>9</v>
      </c>
      <c r="K459" s="232"/>
    </row>
    <row r="460" spans="1:11" ht="25.5" customHeight="1" x14ac:dyDescent="0.2">
      <c r="A460" s="250" t="s">
        <v>41</v>
      </c>
      <c r="B460" s="238" t="s">
        <v>81</v>
      </c>
      <c r="C460" s="250" t="s">
        <v>15</v>
      </c>
      <c r="D460" s="250" t="s">
        <v>82</v>
      </c>
      <c r="E460" s="479" t="s">
        <v>83</v>
      </c>
      <c r="F460" s="480"/>
      <c r="G460" s="237" t="s">
        <v>84</v>
      </c>
      <c r="H460" s="6">
        <v>1</v>
      </c>
      <c r="I460" s="7">
        <v>19.62</v>
      </c>
      <c r="J460" s="7">
        <v>19.62</v>
      </c>
      <c r="K460" s="232"/>
    </row>
    <row r="461" spans="1:11" ht="25.5" customHeight="1" x14ac:dyDescent="0.2">
      <c r="A461" s="251" t="s">
        <v>43</v>
      </c>
      <c r="B461" s="8" t="s">
        <v>403</v>
      </c>
      <c r="C461" s="251" t="s">
        <v>15</v>
      </c>
      <c r="D461" s="251" t="s">
        <v>404</v>
      </c>
      <c r="E461" s="481" t="s">
        <v>83</v>
      </c>
      <c r="F461" s="482"/>
      <c r="G461" s="9" t="s">
        <v>47</v>
      </c>
      <c r="H461" s="10">
        <v>1</v>
      </c>
      <c r="I461" s="11">
        <v>0.04</v>
      </c>
      <c r="J461" s="11">
        <v>0.04</v>
      </c>
      <c r="K461" s="232"/>
    </row>
    <row r="462" spans="1:11" ht="25.5" customHeight="1" x14ac:dyDescent="0.2">
      <c r="A462" s="251" t="s">
        <v>43</v>
      </c>
      <c r="B462" s="8" t="s">
        <v>405</v>
      </c>
      <c r="C462" s="251" t="s">
        <v>15</v>
      </c>
      <c r="D462" s="251" t="s">
        <v>406</v>
      </c>
      <c r="E462" s="481" t="s">
        <v>83</v>
      </c>
      <c r="F462" s="482"/>
      <c r="G462" s="9" t="s">
        <v>47</v>
      </c>
      <c r="H462" s="10">
        <v>1</v>
      </c>
      <c r="I462" s="11">
        <v>2.66</v>
      </c>
      <c r="J462" s="11">
        <v>2.66</v>
      </c>
      <c r="K462" s="232"/>
    </row>
    <row r="463" spans="1:11" ht="25.5" customHeight="1" x14ac:dyDescent="0.2">
      <c r="A463" s="251" t="s">
        <v>43</v>
      </c>
      <c r="B463" s="8" t="s">
        <v>401</v>
      </c>
      <c r="C463" s="251" t="s">
        <v>15</v>
      </c>
      <c r="D463" s="251" t="s">
        <v>402</v>
      </c>
      <c r="E463" s="481" t="s">
        <v>83</v>
      </c>
      <c r="F463" s="482"/>
      <c r="G463" s="9" t="s">
        <v>47</v>
      </c>
      <c r="H463" s="10">
        <v>1</v>
      </c>
      <c r="I463" s="11">
        <v>0.01</v>
      </c>
      <c r="J463" s="11">
        <v>0.01</v>
      </c>
      <c r="K463" s="232"/>
    </row>
    <row r="464" spans="1:11" ht="38.25" customHeight="1" x14ac:dyDescent="0.2">
      <c r="A464" s="251" t="s">
        <v>43</v>
      </c>
      <c r="B464" s="8" t="s">
        <v>399</v>
      </c>
      <c r="C464" s="251" t="s">
        <v>15</v>
      </c>
      <c r="D464" s="251" t="s">
        <v>400</v>
      </c>
      <c r="E464" s="481" t="s">
        <v>83</v>
      </c>
      <c r="F464" s="482"/>
      <c r="G464" s="9" t="s">
        <v>47</v>
      </c>
      <c r="H464" s="10">
        <v>1</v>
      </c>
      <c r="I464" s="11">
        <v>0.06</v>
      </c>
      <c r="J464" s="11">
        <v>0.06</v>
      </c>
      <c r="K464" s="232"/>
    </row>
    <row r="465" spans="1:11" ht="25.5" x14ac:dyDescent="0.2">
      <c r="A465" s="251" t="s">
        <v>43</v>
      </c>
      <c r="B465" s="8" t="s">
        <v>397</v>
      </c>
      <c r="C465" s="251" t="s">
        <v>15</v>
      </c>
      <c r="D465" s="251" t="s">
        <v>398</v>
      </c>
      <c r="E465" s="481" t="s">
        <v>46</v>
      </c>
      <c r="F465" s="482"/>
      <c r="G465" s="9" t="s">
        <v>47</v>
      </c>
      <c r="H465" s="10">
        <v>1</v>
      </c>
      <c r="I465" s="11">
        <v>16.850000000000001</v>
      </c>
      <c r="J465" s="11">
        <v>16.850000000000001</v>
      </c>
      <c r="K465" s="232"/>
    </row>
    <row r="466" spans="1:11" x14ac:dyDescent="0.2">
      <c r="A466" s="248"/>
      <c r="B466" s="248"/>
      <c r="C466" s="248"/>
      <c r="D466" s="248"/>
      <c r="E466" s="248" t="s">
        <v>73</v>
      </c>
      <c r="F466" s="122">
        <v>15.04</v>
      </c>
      <c r="G466" s="248" t="s">
        <v>74</v>
      </c>
      <c r="H466" s="122">
        <v>0</v>
      </c>
      <c r="I466" s="248" t="s">
        <v>75</v>
      </c>
      <c r="J466" s="122">
        <v>15.04</v>
      </c>
      <c r="K466" s="232"/>
    </row>
    <row r="467" spans="1:11" ht="15" customHeight="1" thickBot="1" x14ac:dyDescent="0.25">
      <c r="A467" s="248"/>
      <c r="B467" s="248"/>
      <c r="C467" s="248"/>
      <c r="D467" s="248"/>
      <c r="E467" s="248" t="s">
        <v>76</v>
      </c>
      <c r="F467" s="122">
        <v>4.6100000000000003</v>
      </c>
      <c r="G467" s="248"/>
      <c r="H467" s="478" t="s">
        <v>77</v>
      </c>
      <c r="I467" s="478"/>
      <c r="J467" s="122">
        <v>24.23</v>
      </c>
      <c r="K467" s="232"/>
    </row>
    <row r="468" spans="1:11" ht="15" thickTop="1" x14ac:dyDescent="0.2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232"/>
    </row>
    <row r="469" spans="1:11" ht="15" x14ac:dyDescent="0.2">
      <c r="A469" s="249"/>
      <c r="B469" s="236" t="s">
        <v>3</v>
      </c>
      <c r="C469" s="249" t="s">
        <v>4</v>
      </c>
      <c r="D469" s="249" t="s">
        <v>5</v>
      </c>
      <c r="E469" s="473" t="s">
        <v>40</v>
      </c>
      <c r="F469" s="474"/>
      <c r="G469" s="235" t="s">
        <v>6</v>
      </c>
      <c r="H469" s="236" t="s">
        <v>7</v>
      </c>
      <c r="I469" s="236" t="s">
        <v>8</v>
      </c>
      <c r="J469" s="236" t="s">
        <v>9</v>
      </c>
      <c r="K469" s="232"/>
    </row>
    <row r="470" spans="1:11" ht="25.5" customHeight="1" x14ac:dyDescent="0.2">
      <c r="A470" s="250" t="s">
        <v>41</v>
      </c>
      <c r="B470" s="238" t="s">
        <v>399</v>
      </c>
      <c r="C470" s="250" t="s">
        <v>15</v>
      </c>
      <c r="D470" s="250" t="s">
        <v>400</v>
      </c>
      <c r="E470" s="479" t="s">
        <v>83</v>
      </c>
      <c r="F470" s="480"/>
      <c r="G470" s="237" t="s">
        <v>47</v>
      </c>
      <c r="H470" s="6">
        <v>1</v>
      </c>
      <c r="I470" s="7">
        <v>0.06</v>
      </c>
      <c r="J470" s="7">
        <v>0.06</v>
      </c>
      <c r="K470" s="232"/>
    </row>
    <row r="471" spans="1:11" ht="38.25" x14ac:dyDescent="0.2">
      <c r="A471" s="247" t="s">
        <v>50</v>
      </c>
      <c r="B471" s="12" t="s">
        <v>407</v>
      </c>
      <c r="C471" s="247" t="s">
        <v>15</v>
      </c>
      <c r="D471" s="247" t="s">
        <v>408</v>
      </c>
      <c r="E471" s="483" t="s">
        <v>53</v>
      </c>
      <c r="F471" s="484"/>
      <c r="G471" s="13" t="s">
        <v>17</v>
      </c>
      <c r="H471" s="14">
        <v>7.2000000000000002E-5</v>
      </c>
      <c r="I471" s="15">
        <v>964.95</v>
      </c>
      <c r="J471" s="15">
        <v>0.06</v>
      </c>
      <c r="K471" s="232"/>
    </row>
    <row r="472" spans="1:11" x14ac:dyDescent="0.2">
      <c r="A472" s="248"/>
      <c r="B472" s="248"/>
      <c r="C472" s="248"/>
      <c r="D472" s="248"/>
      <c r="E472" s="248" t="s">
        <v>73</v>
      </c>
      <c r="F472" s="122">
        <v>0</v>
      </c>
      <c r="G472" s="248" t="s">
        <v>74</v>
      </c>
      <c r="H472" s="122">
        <v>0</v>
      </c>
      <c r="I472" s="248" t="s">
        <v>75</v>
      </c>
      <c r="J472" s="122">
        <v>0</v>
      </c>
      <c r="K472" s="232"/>
    </row>
    <row r="473" spans="1:11" ht="15" customHeight="1" thickBot="1" x14ac:dyDescent="0.25">
      <c r="A473" s="248"/>
      <c r="B473" s="248"/>
      <c r="C473" s="248"/>
      <c r="D473" s="248"/>
      <c r="E473" s="248" t="s">
        <v>76</v>
      </c>
      <c r="F473" s="122">
        <v>0.01</v>
      </c>
      <c r="G473" s="248"/>
      <c r="H473" s="478" t="s">
        <v>77</v>
      </c>
      <c r="I473" s="478"/>
      <c r="J473" s="122">
        <v>7.0000000000000007E-2</v>
      </c>
      <c r="K473" s="232"/>
    </row>
    <row r="474" spans="1:11" ht="15" thickTop="1" x14ac:dyDescent="0.2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232"/>
    </row>
    <row r="475" spans="1:11" ht="15" x14ac:dyDescent="0.2">
      <c r="A475" s="249"/>
      <c r="B475" s="236" t="s">
        <v>3</v>
      </c>
      <c r="C475" s="249" t="s">
        <v>4</v>
      </c>
      <c r="D475" s="249" t="s">
        <v>5</v>
      </c>
      <c r="E475" s="473" t="s">
        <v>40</v>
      </c>
      <c r="F475" s="474"/>
      <c r="G475" s="235" t="s">
        <v>6</v>
      </c>
      <c r="H475" s="236" t="s">
        <v>7</v>
      </c>
      <c r="I475" s="236" t="s">
        <v>8</v>
      </c>
      <c r="J475" s="236" t="s">
        <v>9</v>
      </c>
      <c r="K475" s="232"/>
    </row>
    <row r="476" spans="1:11" ht="25.5" customHeight="1" x14ac:dyDescent="0.2">
      <c r="A476" s="250" t="s">
        <v>41</v>
      </c>
      <c r="B476" s="238" t="s">
        <v>401</v>
      </c>
      <c r="C476" s="250" t="s">
        <v>15</v>
      </c>
      <c r="D476" s="250" t="s">
        <v>402</v>
      </c>
      <c r="E476" s="479" t="s">
        <v>83</v>
      </c>
      <c r="F476" s="480"/>
      <c r="G476" s="237" t="s">
        <v>47</v>
      </c>
      <c r="H476" s="6">
        <v>1</v>
      </c>
      <c r="I476" s="7">
        <v>0.01</v>
      </c>
      <c r="J476" s="7">
        <v>0.01</v>
      </c>
      <c r="K476" s="232"/>
    </row>
    <row r="477" spans="1:11" ht="38.25" x14ac:dyDescent="0.2">
      <c r="A477" s="247" t="s">
        <v>50</v>
      </c>
      <c r="B477" s="12" t="s">
        <v>407</v>
      </c>
      <c r="C477" s="247" t="s">
        <v>15</v>
      </c>
      <c r="D477" s="247" t="s">
        <v>408</v>
      </c>
      <c r="E477" s="483" t="s">
        <v>53</v>
      </c>
      <c r="F477" s="484"/>
      <c r="G477" s="13" t="s">
        <v>17</v>
      </c>
      <c r="H477" s="14">
        <v>1.4399999999999999E-5</v>
      </c>
      <c r="I477" s="15">
        <v>964.95</v>
      </c>
      <c r="J477" s="15">
        <v>0.01</v>
      </c>
      <c r="K477" s="232"/>
    </row>
    <row r="478" spans="1:11" x14ac:dyDescent="0.2">
      <c r="A478" s="248"/>
      <c r="B478" s="248"/>
      <c r="C478" s="248"/>
      <c r="D478" s="248"/>
      <c r="E478" s="248" t="s">
        <v>73</v>
      </c>
      <c r="F478" s="122">
        <v>0</v>
      </c>
      <c r="G478" s="248" t="s">
        <v>74</v>
      </c>
      <c r="H478" s="122">
        <v>0</v>
      </c>
      <c r="I478" s="248" t="s">
        <v>75</v>
      </c>
      <c r="J478" s="122">
        <v>0</v>
      </c>
      <c r="K478" s="232"/>
    </row>
    <row r="479" spans="1:11" ht="15" customHeight="1" thickBot="1" x14ac:dyDescent="0.25">
      <c r="A479" s="248"/>
      <c r="B479" s="248"/>
      <c r="C479" s="248"/>
      <c r="D479" s="248"/>
      <c r="E479" s="248" t="s">
        <v>76</v>
      </c>
      <c r="F479" s="122">
        <v>0</v>
      </c>
      <c r="G479" s="248"/>
      <c r="H479" s="478" t="s">
        <v>77</v>
      </c>
      <c r="I479" s="478"/>
      <c r="J479" s="122">
        <v>0.01</v>
      </c>
      <c r="K479" s="232"/>
    </row>
    <row r="480" spans="1:11" ht="15" thickTop="1" x14ac:dyDescent="0.2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232"/>
    </row>
    <row r="481" spans="1:11" ht="15" x14ac:dyDescent="0.2">
      <c r="A481" s="249"/>
      <c r="B481" s="236" t="s">
        <v>3</v>
      </c>
      <c r="C481" s="249" t="s">
        <v>4</v>
      </c>
      <c r="D481" s="249" t="s">
        <v>5</v>
      </c>
      <c r="E481" s="473" t="s">
        <v>40</v>
      </c>
      <c r="F481" s="474"/>
      <c r="G481" s="235" t="s">
        <v>6</v>
      </c>
      <c r="H481" s="236" t="s">
        <v>7</v>
      </c>
      <c r="I481" s="236" t="s">
        <v>8</v>
      </c>
      <c r="J481" s="236" t="s">
        <v>9</v>
      </c>
      <c r="K481" s="232"/>
    </row>
    <row r="482" spans="1:11" ht="25.5" customHeight="1" x14ac:dyDescent="0.2">
      <c r="A482" s="250" t="s">
        <v>41</v>
      </c>
      <c r="B482" s="238" t="s">
        <v>403</v>
      </c>
      <c r="C482" s="250" t="s">
        <v>15</v>
      </c>
      <c r="D482" s="250" t="s">
        <v>404</v>
      </c>
      <c r="E482" s="479" t="s">
        <v>83</v>
      </c>
      <c r="F482" s="480"/>
      <c r="G482" s="237" t="s">
        <v>47</v>
      </c>
      <c r="H482" s="6">
        <v>1</v>
      </c>
      <c r="I482" s="7">
        <v>0.04</v>
      </c>
      <c r="J482" s="7">
        <v>0.04</v>
      </c>
      <c r="K482" s="232"/>
    </row>
    <row r="483" spans="1:11" ht="38.25" x14ac:dyDescent="0.2">
      <c r="A483" s="247" t="s">
        <v>50</v>
      </c>
      <c r="B483" s="12" t="s">
        <v>407</v>
      </c>
      <c r="C483" s="247" t="s">
        <v>15</v>
      </c>
      <c r="D483" s="247" t="s">
        <v>408</v>
      </c>
      <c r="E483" s="483" t="s">
        <v>53</v>
      </c>
      <c r="F483" s="484"/>
      <c r="G483" s="13" t="s">
        <v>17</v>
      </c>
      <c r="H483" s="14">
        <v>5.0000000000000002E-5</v>
      </c>
      <c r="I483" s="15">
        <v>964.95</v>
      </c>
      <c r="J483" s="15">
        <v>0.04</v>
      </c>
      <c r="K483" s="232"/>
    </row>
    <row r="484" spans="1:11" x14ac:dyDescent="0.2">
      <c r="A484" s="248"/>
      <c r="B484" s="248"/>
      <c r="C484" s="248"/>
      <c r="D484" s="248"/>
      <c r="E484" s="248" t="s">
        <v>73</v>
      </c>
      <c r="F484" s="122">
        <v>0</v>
      </c>
      <c r="G484" s="248" t="s">
        <v>74</v>
      </c>
      <c r="H484" s="122">
        <v>0</v>
      </c>
      <c r="I484" s="248" t="s">
        <v>75</v>
      </c>
      <c r="J484" s="122">
        <v>0</v>
      </c>
      <c r="K484" s="232"/>
    </row>
    <row r="485" spans="1:11" ht="15" customHeight="1" thickBot="1" x14ac:dyDescent="0.25">
      <c r="A485" s="248"/>
      <c r="B485" s="248"/>
      <c r="C485" s="248"/>
      <c r="D485" s="248"/>
      <c r="E485" s="248" t="s">
        <v>76</v>
      </c>
      <c r="F485" s="122">
        <v>0</v>
      </c>
      <c r="G485" s="248"/>
      <c r="H485" s="478" t="s">
        <v>77</v>
      </c>
      <c r="I485" s="478"/>
      <c r="J485" s="122">
        <v>0.04</v>
      </c>
      <c r="K485" s="232"/>
    </row>
    <row r="486" spans="1:11" ht="15" thickTop="1" x14ac:dyDescent="0.2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232"/>
    </row>
    <row r="487" spans="1:11" ht="15" x14ac:dyDescent="0.2">
      <c r="A487" s="249"/>
      <c r="B487" s="236" t="s">
        <v>3</v>
      </c>
      <c r="C487" s="249" t="s">
        <v>4</v>
      </c>
      <c r="D487" s="249" t="s">
        <v>5</v>
      </c>
      <c r="E487" s="473" t="s">
        <v>40</v>
      </c>
      <c r="F487" s="474"/>
      <c r="G487" s="235" t="s">
        <v>6</v>
      </c>
      <c r="H487" s="236" t="s">
        <v>7</v>
      </c>
      <c r="I487" s="236" t="s">
        <v>8</v>
      </c>
      <c r="J487" s="236" t="s">
        <v>9</v>
      </c>
      <c r="K487" s="232"/>
    </row>
    <row r="488" spans="1:11" ht="38.25" customHeight="1" x14ac:dyDescent="0.2">
      <c r="A488" s="250" t="s">
        <v>41</v>
      </c>
      <c r="B488" s="238" t="s">
        <v>405</v>
      </c>
      <c r="C488" s="250" t="s">
        <v>15</v>
      </c>
      <c r="D488" s="250" t="s">
        <v>406</v>
      </c>
      <c r="E488" s="479" t="s">
        <v>83</v>
      </c>
      <c r="F488" s="480"/>
      <c r="G488" s="237" t="s">
        <v>47</v>
      </c>
      <c r="H488" s="6">
        <v>1</v>
      </c>
      <c r="I488" s="7">
        <v>2.66</v>
      </c>
      <c r="J488" s="7">
        <v>2.66</v>
      </c>
      <c r="K488" s="232"/>
    </row>
    <row r="489" spans="1:11" ht="25.5" x14ac:dyDescent="0.2">
      <c r="A489" s="247" t="s">
        <v>50</v>
      </c>
      <c r="B489" s="12" t="s">
        <v>314</v>
      </c>
      <c r="C489" s="247" t="s">
        <v>15</v>
      </c>
      <c r="D489" s="247" t="s">
        <v>315</v>
      </c>
      <c r="E489" s="483" t="s">
        <v>53</v>
      </c>
      <c r="F489" s="484"/>
      <c r="G489" s="13" t="s">
        <v>316</v>
      </c>
      <c r="H489" s="14">
        <v>3.17</v>
      </c>
      <c r="I489" s="15">
        <v>0.84</v>
      </c>
      <c r="J489" s="15">
        <v>2.66</v>
      </c>
      <c r="K489" s="232"/>
    </row>
    <row r="490" spans="1:11" x14ac:dyDescent="0.2">
      <c r="A490" s="248"/>
      <c r="B490" s="248"/>
      <c r="C490" s="248"/>
      <c r="D490" s="248"/>
      <c r="E490" s="248" t="s">
        <v>73</v>
      </c>
      <c r="F490" s="122">
        <v>0</v>
      </c>
      <c r="G490" s="248" t="s">
        <v>74</v>
      </c>
      <c r="H490" s="122">
        <v>0</v>
      </c>
      <c r="I490" s="248" t="s">
        <v>75</v>
      </c>
      <c r="J490" s="122">
        <v>0</v>
      </c>
      <c r="K490" s="232"/>
    </row>
    <row r="491" spans="1:11" ht="15" customHeight="1" thickBot="1" x14ac:dyDescent="0.25">
      <c r="A491" s="248"/>
      <c r="B491" s="248"/>
      <c r="C491" s="248"/>
      <c r="D491" s="248"/>
      <c r="E491" s="248" t="s">
        <v>76</v>
      </c>
      <c r="F491" s="122">
        <v>0.62</v>
      </c>
      <c r="G491" s="248"/>
      <c r="H491" s="478" t="s">
        <v>77</v>
      </c>
      <c r="I491" s="478"/>
      <c r="J491" s="122">
        <v>3.28</v>
      </c>
      <c r="K491" s="232"/>
    </row>
    <row r="492" spans="1:11" ht="15" thickTop="1" x14ac:dyDescent="0.2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232"/>
    </row>
    <row r="493" spans="1:11" ht="15" x14ac:dyDescent="0.2">
      <c r="A493" s="249"/>
      <c r="B493" s="236" t="s">
        <v>3</v>
      </c>
      <c r="C493" s="249" t="s">
        <v>4</v>
      </c>
      <c r="D493" s="249" t="s">
        <v>5</v>
      </c>
      <c r="E493" s="473" t="s">
        <v>40</v>
      </c>
      <c r="F493" s="474"/>
      <c r="G493" s="235" t="s">
        <v>6</v>
      </c>
      <c r="H493" s="236" t="s">
        <v>7</v>
      </c>
      <c r="I493" s="236" t="s">
        <v>8</v>
      </c>
      <c r="J493" s="236" t="s">
        <v>9</v>
      </c>
      <c r="K493" s="232"/>
    </row>
    <row r="494" spans="1:11" ht="14.25" customHeight="1" x14ac:dyDescent="0.2">
      <c r="A494" s="250" t="s">
        <v>41</v>
      </c>
      <c r="B494" s="238" t="s">
        <v>48</v>
      </c>
      <c r="C494" s="250" t="s">
        <v>15</v>
      </c>
      <c r="D494" s="250" t="s">
        <v>49</v>
      </c>
      <c r="E494" s="479" t="s">
        <v>46</v>
      </c>
      <c r="F494" s="480"/>
      <c r="G494" s="237" t="s">
        <v>47</v>
      </c>
      <c r="H494" s="6">
        <v>1</v>
      </c>
      <c r="I494" s="7">
        <v>12.89</v>
      </c>
      <c r="J494" s="7">
        <v>12.89</v>
      </c>
      <c r="K494" s="232"/>
    </row>
    <row r="495" spans="1:11" ht="25.5" x14ac:dyDescent="0.2">
      <c r="A495" s="251" t="s">
        <v>43</v>
      </c>
      <c r="B495" s="8" t="s">
        <v>274</v>
      </c>
      <c r="C495" s="251" t="s">
        <v>15</v>
      </c>
      <c r="D495" s="251" t="s">
        <v>275</v>
      </c>
      <c r="E495" s="481" t="s">
        <v>46</v>
      </c>
      <c r="F495" s="482"/>
      <c r="G495" s="9" t="s">
        <v>47</v>
      </c>
      <c r="H495" s="10">
        <v>1</v>
      </c>
      <c r="I495" s="11">
        <v>0.44</v>
      </c>
      <c r="J495" s="11">
        <v>0.44</v>
      </c>
      <c r="K495" s="232"/>
    </row>
    <row r="496" spans="1:11" ht="25.5" x14ac:dyDescent="0.2">
      <c r="A496" s="251" t="s">
        <v>43</v>
      </c>
      <c r="B496" s="8" t="s">
        <v>276</v>
      </c>
      <c r="C496" s="251" t="s">
        <v>15</v>
      </c>
      <c r="D496" s="251" t="s">
        <v>277</v>
      </c>
      <c r="E496" s="481" t="s">
        <v>46</v>
      </c>
      <c r="F496" s="482"/>
      <c r="G496" s="9" t="s">
        <v>47</v>
      </c>
      <c r="H496" s="10">
        <v>1</v>
      </c>
      <c r="I496" s="11">
        <v>0.98</v>
      </c>
      <c r="J496" s="11">
        <v>0.98</v>
      </c>
      <c r="K496" s="232"/>
    </row>
    <row r="497" spans="1:11" ht="25.5" x14ac:dyDescent="0.2">
      <c r="A497" s="251" t="s">
        <v>43</v>
      </c>
      <c r="B497" s="8" t="s">
        <v>345</v>
      </c>
      <c r="C497" s="251" t="s">
        <v>15</v>
      </c>
      <c r="D497" s="251" t="s">
        <v>346</v>
      </c>
      <c r="E497" s="481" t="s">
        <v>46</v>
      </c>
      <c r="F497" s="482"/>
      <c r="G497" s="9" t="s">
        <v>47</v>
      </c>
      <c r="H497" s="10">
        <v>1</v>
      </c>
      <c r="I497" s="11">
        <v>0.17</v>
      </c>
      <c r="J497" s="11">
        <v>0.17</v>
      </c>
      <c r="K497" s="232"/>
    </row>
    <row r="498" spans="1:11" x14ac:dyDescent="0.2">
      <c r="A498" s="247" t="s">
        <v>50</v>
      </c>
      <c r="B498" s="12" t="s">
        <v>280</v>
      </c>
      <c r="C498" s="247" t="s">
        <v>15</v>
      </c>
      <c r="D498" s="247" t="s">
        <v>281</v>
      </c>
      <c r="E498" s="483" t="s">
        <v>126</v>
      </c>
      <c r="F498" s="484"/>
      <c r="G498" s="13" t="s">
        <v>47</v>
      </c>
      <c r="H498" s="14">
        <v>1</v>
      </c>
      <c r="I498" s="15">
        <v>0.01</v>
      </c>
      <c r="J498" s="15">
        <v>0.01</v>
      </c>
      <c r="K498" s="232"/>
    </row>
    <row r="499" spans="1:11" x14ac:dyDescent="0.2">
      <c r="A499" s="247" t="s">
        <v>50</v>
      </c>
      <c r="B499" s="12" t="s">
        <v>285</v>
      </c>
      <c r="C499" s="247" t="s">
        <v>15</v>
      </c>
      <c r="D499" s="247" t="s">
        <v>286</v>
      </c>
      <c r="E499" s="483" t="s">
        <v>126</v>
      </c>
      <c r="F499" s="484"/>
      <c r="G499" s="13" t="s">
        <v>47</v>
      </c>
      <c r="H499" s="14">
        <v>1</v>
      </c>
      <c r="I499" s="15">
        <v>0.34</v>
      </c>
      <c r="J499" s="15">
        <v>0.34</v>
      </c>
      <c r="K499" s="232"/>
    </row>
    <row r="500" spans="1:11" x14ac:dyDescent="0.2">
      <c r="A500" s="247" t="s">
        <v>50</v>
      </c>
      <c r="B500" s="12" t="s">
        <v>287</v>
      </c>
      <c r="C500" s="247" t="s">
        <v>15</v>
      </c>
      <c r="D500" s="247" t="s">
        <v>288</v>
      </c>
      <c r="E500" s="483" t="s">
        <v>289</v>
      </c>
      <c r="F500" s="484"/>
      <c r="G500" s="13" t="s">
        <v>47</v>
      </c>
      <c r="H500" s="14">
        <v>1</v>
      </c>
      <c r="I500" s="15">
        <v>0.01</v>
      </c>
      <c r="J500" s="15">
        <v>0.01</v>
      </c>
      <c r="K500" s="232"/>
    </row>
    <row r="501" spans="1:11" x14ac:dyDescent="0.2">
      <c r="A501" s="247" t="s">
        <v>50</v>
      </c>
      <c r="B501" s="12" t="s">
        <v>347</v>
      </c>
      <c r="C501" s="247" t="s">
        <v>15</v>
      </c>
      <c r="D501" s="247" t="s">
        <v>348</v>
      </c>
      <c r="E501" s="483" t="s">
        <v>284</v>
      </c>
      <c r="F501" s="484"/>
      <c r="G501" s="13" t="s">
        <v>47</v>
      </c>
      <c r="H501" s="14">
        <v>1</v>
      </c>
      <c r="I501" s="15">
        <v>10.47</v>
      </c>
      <c r="J501" s="15">
        <v>10.47</v>
      </c>
      <c r="K501" s="232"/>
    </row>
    <row r="502" spans="1:11" x14ac:dyDescent="0.2">
      <c r="A502" s="247" t="s">
        <v>50</v>
      </c>
      <c r="B502" s="12" t="s">
        <v>290</v>
      </c>
      <c r="C502" s="247" t="s">
        <v>15</v>
      </c>
      <c r="D502" s="247" t="s">
        <v>291</v>
      </c>
      <c r="E502" s="483" t="s">
        <v>234</v>
      </c>
      <c r="F502" s="484"/>
      <c r="G502" s="13" t="s">
        <v>47</v>
      </c>
      <c r="H502" s="14">
        <v>1</v>
      </c>
      <c r="I502" s="15">
        <v>0.47</v>
      </c>
      <c r="J502" s="15">
        <v>0.47</v>
      </c>
      <c r="K502" s="232"/>
    </row>
    <row r="503" spans="1:11" x14ac:dyDescent="0.2">
      <c r="A503" s="248"/>
      <c r="B503" s="248"/>
      <c r="C503" s="248"/>
      <c r="D503" s="248"/>
      <c r="E503" s="248" t="s">
        <v>73</v>
      </c>
      <c r="F503" s="122">
        <v>10.64</v>
      </c>
      <c r="G503" s="248" t="s">
        <v>74</v>
      </c>
      <c r="H503" s="122">
        <v>0</v>
      </c>
      <c r="I503" s="248" t="s">
        <v>75</v>
      </c>
      <c r="J503" s="122">
        <v>10.64</v>
      </c>
      <c r="K503" s="232"/>
    </row>
    <row r="504" spans="1:11" ht="15" customHeight="1" thickBot="1" x14ac:dyDescent="0.25">
      <c r="A504" s="248"/>
      <c r="B504" s="248"/>
      <c r="C504" s="248"/>
      <c r="D504" s="248"/>
      <c r="E504" s="248" t="s">
        <v>76</v>
      </c>
      <c r="F504" s="122">
        <v>3.03</v>
      </c>
      <c r="G504" s="248"/>
      <c r="H504" s="478" t="s">
        <v>77</v>
      </c>
      <c r="I504" s="478"/>
      <c r="J504" s="122">
        <v>15.92</v>
      </c>
      <c r="K504" s="232"/>
    </row>
    <row r="505" spans="1:11" ht="15" thickTop="1" x14ac:dyDescent="0.2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232"/>
    </row>
    <row r="506" spans="1:11" ht="15" x14ac:dyDescent="0.2">
      <c r="A506" s="249"/>
      <c r="B506" s="236" t="s">
        <v>3</v>
      </c>
      <c r="C506" s="249" t="s">
        <v>4</v>
      </c>
      <c r="D506" s="249" t="s">
        <v>5</v>
      </c>
      <c r="E506" s="473" t="s">
        <v>40</v>
      </c>
      <c r="F506" s="474"/>
      <c r="G506" s="235" t="s">
        <v>6</v>
      </c>
      <c r="H506" s="236" t="s">
        <v>7</v>
      </c>
      <c r="I506" s="236" t="s">
        <v>8</v>
      </c>
      <c r="J506" s="236" t="s">
        <v>9</v>
      </c>
      <c r="K506" s="232"/>
    </row>
    <row r="507" spans="1:11" ht="14.25" customHeight="1" x14ac:dyDescent="0.2">
      <c r="A507" s="250" t="s">
        <v>41</v>
      </c>
      <c r="B507" s="238" t="s">
        <v>108</v>
      </c>
      <c r="C507" s="250" t="s">
        <v>15</v>
      </c>
      <c r="D507" s="250" t="s">
        <v>109</v>
      </c>
      <c r="E507" s="479" t="s">
        <v>46</v>
      </c>
      <c r="F507" s="480"/>
      <c r="G507" s="237" t="s">
        <v>47</v>
      </c>
      <c r="H507" s="6">
        <v>1</v>
      </c>
      <c r="I507" s="7">
        <v>15.84</v>
      </c>
      <c r="J507" s="7">
        <v>15.84</v>
      </c>
      <c r="K507" s="232"/>
    </row>
    <row r="508" spans="1:11" ht="25.5" x14ac:dyDescent="0.2">
      <c r="A508" s="251" t="s">
        <v>43</v>
      </c>
      <c r="B508" s="8" t="s">
        <v>349</v>
      </c>
      <c r="C508" s="251" t="s">
        <v>15</v>
      </c>
      <c r="D508" s="251" t="s">
        <v>350</v>
      </c>
      <c r="E508" s="481" t="s">
        <v>46</v>
      </c>
      <c r="F508" s="482"/>
      <c r="G508" s="9" t="s">
        <v>47</v>
      </c>
      <c r="H508" s="10">
        <v>1</v>
      </c>
      <c r="I508" s="11">
        <v>0.06</v>
      </c>
      <c r="J508" s="11">
        <v>0.06</v>
      </c>
      <c r="K508" s="232"/>
    </row>
    <row r="509" spans="1:11" x14ac:dyDescent="0.2">
      <c r="A509" s="247" t="s">
        <v>50</v>
      </c>
      <c r="B509" s="12" t="s">
        <v>280</v>
      </c>
      <c r="C509" s="247" t="s">
        <v>15</v>
      </c>
      <c r="D509" s="247" t="s">
        <v>281</v>
      </c>
      <c r="E509" s="483" t="s">
        <v>126</v>
      </c>
      <c r="F509" s="484"/>
      <c r="G509" s="13" t="s">
        <v>47</v>
      </c>
      <c r="H509" s="14">
        <v>1</v>
      </c>
      <c r="I509" s="15">
        <v>0.01</v>
      </c>
      <c r="J509" s="15">
        <v>0.01</v>
      </c>
      <c r="K509" s="232"/>
    </row>
    <row r="510" spans="1:11" x14ac:dyDescent="0.2">
      <c r="A510" s="247" t="s">
        <v>50</v>
      </c>
      <c r="B510" s="12" t="s">
        <v>285</v>
      </c>
      <c r="C510" s="247" t="s">
        <v>15</v>
      </c>
      <c r="D510" s="247" t="s">
        <v>286</v>
      </c>
      <c r="E510" s="483" t="s">
        <v>126</v>
      </c>
      <c r="F510" s="484"/>
      <c r="G510" s="13" t="s">
        <v>47</v>
      </c>
      <c r="H510" s="14">
        <v>1</v>
      </c>
      <c r="I510" s="15">
        <v>0.34</v>
      </c>
      <c r="J510" s="15">
        <v>0.34</v>
      </c>
      <c r="K510" s="232"/>
    </row>
    <row r="511" spans="1:11" x14ac:dyDescent="0.2">
      <c r="A511" s="247" t="s">
        <v>50</v>
      </c>
      <c r="B511" s="12" t="s">
        <v>287</v>
      </c>
      <c r="C511" s="247" t="s">
        <v>15</v>
      </c>
      <c r="D511" s="247" t="s">
        <v>288</v>
      </c>
      <c r="E511" s="483" t="s">
        <v>289</v>
      </c>
      <c r="F511" s="484"/>
      <c r="G511" s="13" t="s">
        <v>47</v>
      </c>
      <c r="H511" s="14">
        <v>1</v>
      </c>
      <c r="I511" s="15">
        <v>0.01</v>
      </c>
      <c r="J511" s="15">
        <v>0.01</v>
      </c>
      <c r="K511" s="232"/>
    </row>
    <row r="512" spans="1:11" x14ac:dyDescent="0.2">
      <c r="A512" s="247" t="s">
        <v>50</v>
      </c>
      <c r="B512" s="12" t="s">
        <v>290</v>
      </c>
      <c r="C512" s="247" t="s">
        <v>15</v>
      </c>
      <c r="D512" s="247" t="s">
        <v>291</v>
      </c>
      <c r="E512" s="483" t="s">
        <v>234</v>
      </c>
      <c r="F512" s="484"/>
      <c r="G512" s="13" t="s">
        <v>47</v>
      </c>
      <c r="H512" s="14">
        <v>1</v>
      </c>
      <c r="I512" s="15">
        <v>0.47</v>
      </c>
      <c r="J512" s="15">
        <v>0.47</v>
      </c>
      <c r="K512" s="232"/>
    </row>
    <row r="513" spans="1:11" ht="25.5" x14ac:dyDescent="0.2">
      <c r="A513" s="247" t="s">
        <v>50</v>
      </c>
      <c r="B513" s="12" t="s">
        <v>351</v>
      </c>
      <c r="C513" s="247" t="s">
        <v>15</v>
      </c>
      <c r="D513" s="247" t="s">
        <v>352</v>
      </c>
      <c r="E513" s="483" t="s">
        <v>284</v>
      </c>
      <c r="F513" s="484"/>
      <c r="G513" s="13" t="s">
        <v>47</v>
      </c>
      <c r="H513" s="14">
        <v>1</v>
      </c>
      <c r="I513" s="15">
        <v>14.95</v>
      </c>
      <c r="J513" s="15">
        <v>14.95</v>
      </c>
      <c r="K513" s="232"/>
    </row>
    <row r="514" spans="1:11" x14ac:dyDescent="0.2">
      <c r="A514" s="248"/>
      <c r="B514" s="248"/>
      <c r="C514" s="248"/>
      <c r="D514" s="248"/>
      <c r="E514" s="248" t="s">
        <v>73</v>
      </c>
      <c r="F514" s="122">
        <v>15.01</v>
      </c>
      <c r="G514" s="248" t="s">
        <v>74</v>
      </c>
      <c r="H514" s="122">
        <v>0</v>
      </c>
      <c r="I514" s="248" t="s">
        <v>75</v>
      </c>
      <c r="J514" s="122">
        <v>15.01</v>
      </c>
      <c r="K514" s="232"/>
    </row>
    <row r="515" spans="1:11" ht="14.25" customHeight="1" x14ac:dyDescent="0.2">
      <c r="A515" s="248"/>
      <c r="B515" s="248"/>
      <c r="C515" s="248"/>
      <c r="D515" s="248"/>
      <c r="E515" s="248" t="s">
        <v>76</v>
      </c>
      <c r="F515" s="122">
        <v>3.72</v>
      </c>
      <c r="G515" s="248"/>
      <c r="H515" s="471" t="s">
        <v>77</v>
      </c>
      <c r="I515" s="471"/>
      <c r="J515" s="122">
        <v>19.559999999999999</v>
      </c>
      <c r="K515" s="232"/>
    </row>
  </sheetData>
  <mergeCells count="399">
    <mergeCell ref="E124:F124"/>
    <mergeCell ref="E129:F129"/>
    <mergeCell ref="C2:D2"/>
    <mergeCell ref="E2:J2"/>
    <mergeCell ref="C3:D4"/>
    <mergeCell ref="E3:J4"/>
    <mergeCell ref="C5:D5"/>
    <mergeCell ref="G6:J6"/>
    <mergeCell ref="G7:J8"/>
    <mergeCell ref="E126:F126"/>
    <mergeCell ref="E127:F127"/>
    <mergeCell ref="E128:F128"/>
    <mergeCell ref="E112:F112"/>
    <mergeCell ref="E113:F113"/>
    <mergeCell ref="E118:F118"/>
    <mergeCell ref="H83:I83"/>
    <mergeCell ref="E94:F94"/>
    <mergeCell ref="E95:F95"/>
    <mergeCell ref="E103:F103"/>
    <mergeCell ref="E104:F104"/>
    <mergeCell ref="E102:F102"/>
    <mergeCell ref="E117:F117"/>
    <mergeCell ref="E105:F105"/>
    <mergeCell ref="E116:F116"/>
    <mergeCell ref="A158:J158"/>
    <mergeCell ref="A155:C155"/>
    <mergeCell ref="F155:G155"/>
    <mergeCell ref="H155:J155"/>
    <mergeCell ref="A156:C156"/>
    <mergeCell ref="F156:G156"/>
    <mergeCell ref="E145:F145"/>
    <mergeCell ref="F144:G144"/>
    <mergeCell ref="H154:J154"/>
    <mergeCell ref="F154:G154"/>
    <mergeCell ref="A154:C154"/>
    <mergeCell ref="E148:F148"/>
    <mergeCell ref="E147:F147"/>
    <mergeCell ref="E146:F146"/>
    <mergeCell ref="E137:F137"/>
    <mergeCell ref="H76:I76"/>
    <mergeCell ref="E90:F90"/>
    <mergeCell ref="E22:F22"/>
    <mergeCell ref="E23:F23"/>
    <mergeCell ref="E24:F24"/>
    <mergeCell ref="E25:F25"/>
    <mergeCell ref="E98:F98"/>
    <mergeCell ref="E125:F125"/>
    <mergeCell ref="H42:I42"/>
    <mergeCell ref="E45:F45"/>
    <mergeCell ref="E46:F46"/>
    <mergeCell ref="E47:F47"/>
    <mergeCell ref="E48:F48"/>
    <mergeCell ref="E49:F49"/>
    <mergeCell ref="H53:I53"/>
    <mergeCell ref="E56:F56"/>
    <mergeCell ref="E57:F57"/>
    <mergeCell ref="E50:F50"/>
    <mergeCell ref="E51:F51"/>
    <mergeCell ref="E63:F63"/>
    <mergeCell ref="H65:I65"/>
    <mergeCell ref="E79:F79"/>
    <mergeCell ref="E80:F80"/>
    <mergeCell ref="E81:F81"/>
    <mergeCell ref="E31:F31"/>
    <mergeCell ref="E32:F32"/>
    <mergeCell ref="E33:F33"/>
    <mergeCell ref="E34:F34"/>
    <mergeCell ref="E35:F35"/>
    <mergeCell ref="E36:F36"/>
    <mergeCell ref="E96:F96"/>
    <mergeCell ref="E97:F97"/>
    <mergeCell ref="E73:F73"/>
    <mergeCell ref="E74:F74"/>
    <mergeCell ref="E37:F37"/>
    <mergeCell ref="E38:F38"/>
    <mergeCell ref="E61:F61"/>
    <mergeCell ref="E62:F62"/>
    <mergeCell ref="E40:F40"/>
    <mergeCell ref="E58:F58"/>
    <mergeCell ref="E59:F59"/>
    <mergeCell ref="E60:F60"/>
    <mergeCell ref="E39:F39"/>
    <mergeCell ref="C6:D6"/>
    <mergeCell ref="E6:F6"/>
    <mergeCell ref="A9:J9"/>
    <mergeCell ref="H27:I27"/>
    <mergeCell ref="E30:F30"/>
    <mergeCell ref="F10:G10"/>
    <mergeCell ref="F11:G11"/>
    <mergeCell ref="E12:F12"/>
    <mergeCell ref="E13:F13"/>
    <mergeCell ref="E14:F14"/>
    <mergeCell ref="E15:F15"/>
    <mergeCell ref="E16:F16"/>
    <mergeCell ref="E17:F17"/>
    <mergeCell ref="E19:F19"/>
    <mergeCell ref="E20:F20"/>
    <mergeCell ref="E21:F21"/>
    <mergeCell ref="E18:F18"/>
    <mergeCell ref="E159:F159"/>
    <mergeCell ref="E160:F160"/>
    <mergeCell ref="E161:F161"/>
    <mergeCell ref="E162:F162"/>
    <mergeCell ref="E163:F163"/>
    <mergeCell ref="E164:F164"/>
    <mergeCell ref="E165:F165"/>
    <mergeCell ref="E166:F166"/>
    <mergeCell ref="E167:F167"/>
    <mergeCell ref="E168:F168"/>
    <mergeCell ref="H170:I170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E180:F180"/>
    <mergeCell ref="E181:F181"/>
    <mergeCell ref="H183:I183"/>
    <mergeCell ref="E185:F185"/>
    <mergeCell ref="E186:F186"/>
    <mergeCell ref="E187:F187"/>
    <mergeCell ref="E188:F188"/>
    <mergeCell ref="E189:F189"/>
    <mergeCell ref="E190:F190"/>
    <mergeCell ref="E191:F191"/>
    <mergeCell ref="E192:F192"/>
    <mergeCell ref="E193:F193"/>
    <mergeCell ref="H195:I195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H208:I208"/>
    <mergeCell ref="E210:F210"/>
    <mergeCell ref="E211:F211"/>
    <mergeCell ref="E212:F212"/>
    <mergeCell ref="E213:F213"/>
    <mergeCell ref="H215:I215"/>
    <mergeCell ref="E217:F217"/>
    <mergeCell ref="E218:F218"/>
    <mergeCell ref="E219:F219"/>
    <mergeCell ref="E220:F220"/>
    <mergeCell ref="E221:F221"/>
    <mergeCell ref="E222:F222"/>
    <mergeCell ref="H224:I224"/>
    <mergeCell ref="E226:F226"/>
    <mergeCell ref="E227:F227"/>
    <mergeCell ref="E228:F228"/>
    <mergeCell ref="H230:I230"/>
    <mergeCell ref="E232:F232"/>
    <mergeCell ref="E233:F233"/>
    <mergeCell ref="E234:F234"/>
    <mergeCell ref="H236:I236"/>
    <mergeCell ref="E238:F238"/>
    <mergeCell ref="E239:F239"/>
    <mergeCell ref="E240:F240"/>
    <mergeCell ref="H242:I242"/>
    <mergeCell ref="E244:F244"/>
    <mergeCell ref="E245:F245"/>
    <mergeCell ref="E246:F246"/>
    <mergeCell ref="H248:I248"/>
    <mergeCell ref="E250:F250"/>
    <mergeCell ref="E251:F251"/>
    <mergeCell ref="E252:F252"/>
    <mergeCell ref="E253:F253"/>
    <mergeCell ref="E254:F254"/>
    <mergeCell ref="E255:F255"/>
    <mergeCell ref="E256:F256"/>
    <mergeCell ref="E257:F257"/>
    <mergeCell ref="E258:F258"/>
    <mergeCell ref="E259:F259"/>
    <mergeCell ref="H261:I261"/>
    <mergeCell ref="E263:F263"/>
    <mergeCell ref="E264:F264"/>
    <mergeCell ref="E265:F265"/>
    <mergeCell ref="E266:F266"/>
    <mergeCell ref="E267:F267"/>
    <mergeCell ref="E268:F268"/>
    <mergeCell ref="H270:I270"/>
    <mergeCell ref="E272:F272"/>
    <mergeCell ref="E273:F273"/>
    <mergeCell ref="E274:F274"/>
    <mergeCell ref="H276:I276"/>
    <mergeCell ref="E278:F278"/>
    <mergeCell ref="E279:F279"/>
    <mergeCell ref="E280:F280"/>
    <mergeCell ref="H282:I282"/>
    <mergeCell ref="E284:F284"/>
    <mergeCell ref="E285:F285"/>
    <mergeCell ref="E286:F286"/>
    <mergeCell ref="H288:I288"/>
    <mergeCell ref="E290:F290"/>
    <mergeCell ref="E291:F291"/>
    <mergeCell ref="E292:F292"/>
    <mergeCell ref="H294:I294"/>
    <mergeCell ref="E296:F296"/>
    <mergeCell ref="E297:F297"/>
    <mergeCell ref="E298:F298"/>
    <mergeCell ref="H300:I300"/>
    <mergeCell ref="E302:F302"/>
    <mergeCell ref="E303:F303"/>
    <mergeCell ref="E304:F304"/>
    <mergeCell ref="H306:I306"/>
    <mergeCell ref="E308:F308"/>
    <mergeCell ref="E309:F309"/>
    <mergeCell ref="E310:F310"/>
    <mergeCell ref="H312:I312"/>
    <mergeCell ref="E314:F314"/>
    <mergeCell ref="E315:F315"/>
    <mergeCell ref="E316:F316"/>
    <mergeCell ref="H318:I318"/>
    <mergeCell ref="E320:F320"/>
    <mergeCell ref="E321:F321"/>
    <mergeCell ref="E322:F322"/>
    <mergeCell ref="H324:I324"/>
    <mergeCell ref="E326:F326"/>
    <mergeCell ref="E327:F327"/>
    <mergeCell ref="E328:F328"/>
    <mergeCell ref="H330:I330"/>
    <mergeCell ref="E332:F332"/>
    <mergeCell ref="E333:F333"/>
    <mergeCell ref="E334:F334"/>
    <mergeCell ref="H336:I336"/>
    <mergeCell ref="E338:F338"/>
    <mergeCell ref="E339:F339"/>
    <mergeCell ref="E340:F340"/>
    <mergeCell ref="H342:I342"/>
    <mergeCell ref="E344:F344"/>
    <mergeCell ref="E345:F345"/>
    <mergeCell ref="E346:F346"/>
    <mergeCell ref="H348:I348"/>
    <mergeCell ref="E350:F350"/>
    <mergeCell ref="E351:F351"/>
    <mergeCell ref="E352:F352"/>
    <mergeCell ref="E353:F353"/>
    <mergeCell ref="E354:F354"/>
    <mergeCell ref="E355:F355"/>
    <mergeCell ref="E356:F356"/>
    <mergeCell ref="E357:F357"/>
    <mergeCell ref="E358:F358"/>
    <mergeCell ref="E359:F359"/>
    <mergeCell ref="H361:I361"/>
    <mergeCell ref="E363:F363"/>
    <mergeCell ref="E364:F364"/>
    <mergeCell ref="E365:F365"/>
    <mergeCell ref="E366:F366"/>
    <mergeCell ref="E367:F367"/>
    <mergeCell ref="E368:F368"/>
    <mergeCell ref="E369:F369"/>
    <mergeCell ref="H371:I371"/>
    <mergeCell ref="E373:F373"/>
    <mergeCell ref="E374:F374"/>
    <mergeCell ref="E375:F375"/>
    <mergeCell ref="E376:F376"/>
    <mergeCell ref="E377:F377"/>
    <mergeCell ref="E378:F378"/>
    <mergeCell ref="E379:F379"/>
    <mergeCell ref="E380:F380"/>
    <mergeCell ref="E381:F381"/>
    <mergeCell ref="H383:I383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E393:F393"/>
    <mergeCell ref="E394:F394"/>
    <mergeCell ref="H415:I415"/>
    <mergeCell ref="E395:F395"/>
    <mergeCell ref="E396:F396"/>
    <mergeCell ref="E397:F397"/>
    <mergeCell ref="E398:F398"/>
    <mergeCell ref="E399:F399"/>
    <mergeCell ref="E400:F400"/>
    <mergeCell ref="H402:I402"/>
    <mergeCell ref="E404:F404"/>
    <mergeCell ref="E405:F405"/>
    <mergeCell ref="E417:F417"/>
    <mergeCell ref="E418:F418"/>
    <mergeCell ref="E419:F419"/>
    <mergeCell ref="E420:F420"/>
    <mergeCell ref="E421:F421"/>
    <mergeCell ref="E406:F406"/>
    <mergeCell ref="E407:F407"/>
    <mergeCell ref="E408:F408"/>
    <mergeCell ref="E409:F409"/>
    <mergeCell ref="E410:F410"/>
    <mergeCell ref="E411:F411"/>
    <mergeCell ref="E412:F412"/>
    <mergeCell ref="E413:F413"/>
    <mergeCell ref="E422:F422"/>
    <mergeCell ref="E423:F423"/>
    <mergeCell ref="H425:I425"/>
    <mergeCell ref="E427:F427"/>
    <mergeCell ref="E428:F428"/>
    <mergeCell ref="E429:F429"/>
    <mergeCell ref="E430:F430"/>
    <mergeCell ref="E431:F431"/>
    <mergeCell ref="E432:F432"/>
    <mergeCell ref="E433:F433"/>
    <mergeCell ref="E434:F434"/>
    <mergeCell ref="E435:F435"/>
    <mergeCell ref="H437:I437"/>
    <mergeCell ref="E439:F439"/>
    <mergeCell ref="E440:F440"/>
    <mergeCell ref="E441:F441"/>
    <mergeCell ref="E442:F442"/>
    <mergeCell ref="E443:F443"/>
    <mergeCell ref="E444:F444"/>
    <mergeCell ref="E445:F445"/>
    <mergeCell ref="E446:F446"/>
    <mergeCell ref="E447:F447"/>
    <mergeCell ref="H449:I449"/>
    <mergeCell ref="E451:F451"/>
    <mergeCell ref="E452:F452"/>
    <mergeCell ref="E453:F453"/>
    <mergeCell ref="E454:F454"/>
    <mergeCell ref="E455:F455"/>
    <mergeCell ref="H457:I457"/>
    <mergeCell ref="E459:F459"/>
    <mergeCell ref="E460:F460"/>
    <mergeCell ref="E461:F461"/>
    <mergeCell ref="E462:F462"/>
    <mergeCell ref="E463:F463"/>
    <mergeCell ref="E464:F464"/>
    <mergeCell ref="E465:F465"/>
    <mergeCell ref="H467:I467"/>
    <mergeCell ref="E469:F469"/>
    <mergeCell ref="E470:F470"/>
    <mergeCell ref="E471:F471"/>
    <mergeCell ref="H473:I473"/>
    <mergeCell ref="E475:F475"/>
    <mergeCell ref="E476:F476"/>
    <mergeCell ref="E477:F477"/>
    <mergeCell ref="H479:I479"/>
    <mergeCell ref="E481:F481"/>
    <mergeCell ref="E482:F482"/>
    <mergeCell ref="E483:F483"/>
    <mergeCell ref="H485:I485"/>
    <mergeCell ref="E487:F487"/>
    <mergeCell ref="E488:F488"/>
    <mergeCell ref="E489:F489"/>
    <mergeCell ref="H491:I491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E501:F501"/>
    <mergeCell ref="E502:F502"/>
    <mergeCell ref="H515:I515"/>
    <mergeCell ref="H504:I504"/>
    <mergeCell ref="E506:F506"/>
    <mergeCell ref="E507:F507"/>
    <mergeCell ref="E508:F508"/>
    <mergeCell ref="E509:F509"/>
    <mergeCell ref="E510:F510"/>
    <mergeCell ref="E511:F511"/>
    <mergeCell ref="E512:F512"/>
    <mergeCell ref="E513:F513"/>
    <mergeCell ref="E132:F132"/>
    <mergeCell ref="H134:I134"/>
    <mergeCell ref="E136:F136"/>
    <mergeCell ref="H139:I139"/>
    <mergeCell ref="H150:I150"/>
    <mergeCell ref="E67:F67"/>
    <mergeCell ref="E68:F68"/>
    <mergeCell ref="H70:I70"/>
    <mergeCell ref="H100:I100"/>
    <mergeCell ref="E106:F106"/>
    <mergeCell ref="E107:F107"/>
    <mergeCell ref="H109:I109"/>
    <mergeCell ref="E119:F119"/>
    <mergeCell ref="E120:F120"/>
    <mergeCell ref="H122:I122"/>
    <mergeCell ref="E130:F130"/>
    <mergeCell ref="E131:F131"/>
    <mergeCell ref="E88:F88"/>
    <mergeCell ref="E89:F89"/>
    <mergeCell ref="E87:F87"/>
    <mergeCell ref="E86:F86"/>
    <mergeCell ref="H92:I92"/>
    <mergeCell ref="E114:F114"/>
    <mergeCell ref="E115:F115"/>
  </mergeCells>
  <pageMargins left="0.7" right="0.7" top="0.75" bottom="0.75" header="0.3" footer="0.3"/>
  <pageSetup paperSize="9" scale="47" fitToHeight="0" orientation="portrait" r:id="rId1"/>
  <headerFooter>
    <oddHeader>&amp;L &amp;CMinha Empresa
CNPJ:  &amp;R</oddHeader>
    <oddFooter>&amp;L &amp;C  -  -  / SP
(11) 3611-0833 / renata.yamamoto@falcaobauer.com.br &amp;R</oddFooter>
  </headerFooter>
  <rowBreaks count="4" manualBreakCount="4">
    <brk id="28" max="9" man="1"/>
    <brk id="55" max="9" man="1"/>
    <brk id="93" max="9" man="1"/>
    <brk id="156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15"/>
  <sheetViews>
    <sheetView showOutlineSymbols="0" showWhiteSpace="0" view="pageBreakPreview" zoomScale="80" zoomScaleNormal="100" zoomScaleSheetLayoutView="80" workbookViewId="0">
      <selection activeCell="Q13" sqref="Q13"/>
    </sheetView>
  </sheetViews>
  <sheetFormatPr defaultRowHeight="14.25" x14ac:dyDescent="0.2"/>
  <cols>
    <col min="1" max="1" width="10" style="403" bestFit="1" customWidth="1"/>
    <col min="2" max="2" width="12" style="403" bestFit="1" customWidth="1"/>
    <col min="3" max="3" width="10" style="403" bestFit="1" customWidth="1"/>
    <col min="4" max="4" width="49.5" style="403" customWidth="1"/>
    <col min="5" max="5" width="15" style="403" bestFit="1" customWidth="1"/>
    <col min="6" max="6" width="21.75" style="403" customWidth="1"/>
    <col min="7" max="8" width="12" style="403" bestFit="1" customWidth="1"/>
    <col min="9" max="9" width="14.375" style="403" customWidth="1"/>
    <col min="10" max="10" width="14" style="403" bestFit="1" customWidth="1"/>
    <col min="11" max="11" width="15.5" style="403" customWidth="1"/>
    <col min="12" max="12" width="11.625" style="403" bestFit="1" customWidth="1"/>
    <col min="13" max="13" width="16.75" style="403" customWidth="1"/>
    <col min="14" max="14" width="10.75" style="403" bestFit="1" customWidth="1"/>
    <col min="15" max="16384" width="9" style="403"/>
  </cols>
  <sheetData>
    <row r="1" spans="1:26" ht="22.5" customHeight="1" x14ac:dyDescent="0.2">
      <c r="A1" s="24"/>
      <c r="B1" s="24"/>
      <c r="C1" s="24"/>
      <c r="D1" s="24"/>
      <c r="E1" s="24"/>
      <c r="F1" s="24"/>
      <c r="G1" s="44"/>
      <c r="H1" s="24"/>
      <c r="I1" s="25"/>
      <c r="J1" s="45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9.9499999999999993" customHeight="1" x14ac:dyDescent="0.2">
      <c r="A2" s="26"/>
      <c r="B2" s="90"/>
      <c r="C2" s="411"/>
      <c r="D2" s="411"/>
      <c r="E2" s="412" t="s">
        <v>208</v>
      </c>
      <c r="F2" s="412"/>
      <c r="G2" s="412"/>
      <c r="H2" s="412"/>
      <c r="I2" s="412"/>
      <c r="J2" s="412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" customHeight="1" x14ac:dyDescent="0.2">
      <c r="A3" s="26"/>
      <c r="B3" s="90"/>
      <c r="C3" s="413"/>
      <c r="D3" s="413"/>
      <c r="E3" s="432" t="s">
        <v>439</v>
      </c>
      <c r="F3" s="432"/>
      <c r="G3" s="432"/>
      <c r="H3" s="432"/>
      <c r="I3" s="432"/>
      <c r="J3" s="432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31.5" customHeight="1" x14ac:dyDescent="0.2">
      <c r="A4" s="26"/>
      <c r="B4" s="90"/>
      <c r="C4" s="413"/>
      <c r="D4" s="413"/>
      <c r="E4" s="432"/>
      <c r="F4" s="432"/>
      <c r="G4" s="432"/>
      <c r="H4" s="432"/>
      <c r="I4" s="432"/>
      <c r="J4" s="432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15" customHeight="1" x14ac:dyDescent="0.2">
      <c r="A5" s="26"/>
      <c r="B5" s="90"/>
      <c r="C5" s="415"/>
      <c r="D5" s="415"/>
      <c r="E5" s="46"/>
      <c r="F5" s="383"/>
      <c r="G5" s="47"/>
      <c r="H5" s="99"/>
      <c r="I5" s="47"/>
      <c r="J5" s="48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" customHeight="1" x14ac:dyDescent="0.2">
      <c r="A6" s="394"/>
      <c r="B6" s="394"/>
      <c r="C6" s="485"/>
      <c r="D6" s="485"/>
      <c r="E6" s="485"/>
      <c r="F6" s="485"/>
      <c r="G6" s="485"/>
      <c r="H6" s="485"/>
      <c r="I6" s="485"/>
      <c r="J6" s="485"/>
    </row>
    <row r="7" spans="1:26" ht="15" customHeight="1" x14ac:dyDescent="0.2">
      <c r="A7" s="394"/>
      <c r="B7" s="394"/>
      <c r="C7" s="175"/>
      <c r="D7" s="176"/>
      <c r="E7" s="125"/>
      <c r="F7" s="152"/>
      <c r="G7" s="501"/>
      <c r="H7" s="501"/>
      <c r="I7" s="501"/>
      <c r="J7" s="501"/>
    </row>
    <row r="8" spans="1:26" x14ac:dyDescent="0.2">
      <c r="A8" s="395"/>
      <c r="B8" s="395"/>
      <c r="C8" s="175"/>
      <c r="D8" s="176"/>
      <c r="E8" s="125"/>
      <c r="F8" s="152"/>
      <c r="G8" s="501"/>
      <c r="H8" s="501"/>
      <c r="I8" s="501"/>
      <c r="J8" s="501"/>
    </row>
    <row r="9" spans="1:26" ht="21" x14ac:dyDescent="0.2">
      <c r="A9" s="486" t="s">
        <v>39</v>
      </c>
      <c r="B9" s="486"/>
      <c r="C9" s="486"/>
      <c r="D9" s="486"/>
      <c r="E9" s="486"/>
      <c r="F9" s="486"/>
      <c r="G9" s="486"/>
      <c r="H9" s="486"/>
      <c r="I9" s="486"/>
      <c r="J9" s="486"/>
      <c r="K9" s="3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x14ac:dyDescent="0.2">
      <c r="A10" s="401" t="s">
        <v>10</v>
      </c>
      <c r="B10" s="401"/>
      <c r="C10" s="401"/>
      <c r="D10" s="401" t="s">
        <v>11</v>
      </c>
      <c r="E10" s="401"/>
      <c r="F10" s="487"/>
      <c r="G10" s="487"/>
      <c r="H10" s="2"/>
      <c r="I10" s="401"/>
      <c r="J10" s="121"/>
    </row>
    <row r="11" spans="1:26" x14ac:dyDescent="0.2">
      <c r="A11" s="401" t="s">
        <v>12</v>
      </c>
      <c r="B11" s="401"/>
      <c r="C11" s="401"/>
      <c r="D11" s="401" t="s">
        <v>13</v>
      </c>
      <c r="E11" s="401"/>
      <c r="F11" s="487"/>
      <c r="G11" s="487"/>
      <c r="H11" s="2"/>
      <c r="I11" s="401"/>
      <c r="J11" s="121"/>
    </row>
    <row r="12" spans="1:26" ht="18" customHeight="1" x14ac:dyDescent="0.2">
      <c r="A12" s="392" t="s">
        <v>200</v>
      </c>
      <c r="B12" s="236" t="s">
        <v>3</v>
      </c>
      <c r="C12" s="392" t="s">
        <v>4</v>
      </c>
      <c r="D12" s="392" t="s">
        <v>5</v>
      </c>
      <c r="E12" s="472" t="s">
        <v>40</v>
      </c>
      <c r="F12" s="472"/>
      <c r="G12" s="235" t="s">
        <v>6</v>
      </c>
      <c r="H12" s="236" t="s">
        <v>7</v>
      </c>
      <c r="I12" s="236" t="s">
        <v>8</v>
      </c>
      <c r="J12" s="236" t="s">
        <v>9</v>
      </c>
    </row>
    <row r="13" spans="1:26" ht="38.25" x14ac:dyDescent="0.2">
      <c r="A13" s="396" t="s">
        <v>41</v>
      </c>
      <c r="B13" s="238"/>
      <c r="C13" s="396"/>
      <c r="D13" s="396" t="s">
        <v>16</v>
      </c>
      <c r="E13" s="477" t="s">
        <v>42</v>
      </c>
      <c r="F13" s="477"/>
      <c r="G13" s="237" t="s">
        <v>17</v>
      </c>
      <c r="H13" s="6">
        <v>1</v>
      </c>
      <c r="I13" s="7"/>
      <c r="J13" s="7"/>
      <c r="K13" s="404"/>
    </row>
    <row r="14" spans="1:26" ht="24" customHeight="1" x14ac:dyDescent="0.2">
      <c r="A14" s="393" t="s">
        <v>43</v>
      </c>
      <c r="B14" s="8"/>
      <c r="C14" s="393"/>
      <c r="D14" s="393" t="s">
        <v>45</v>
      </c>
      <c r="E14" s="476" t="s">
        <v>46</v>
      </c>
      <c r="F14" s="476"/>
      <c r="G14" s="9" t="s">
        <v>47</v>
      </c>
      <c r="H14" s="10">
        <v>24</v>
      </c>
      <c r="I14" s="11"/>
      <c r="J14" s="11"/>
    </row>
    <row r="15" spans="1:26" ht="24" customHeight="1" x14ac:dyDescent="0.2">
      <c r="A15" s="393" t="s">
        <v>43</v>
      </c>
      <c r="B15" s="8"/>
      <c r="C15" s="393"/>
      <c r="D15" s="393" t="s">
        <v>49</v>
      </c>
      <c r="E15" s="476" t="s">
        <v>46</v>
      </c>
      <c r="F15" s="476"/>
      <c r="G15" s="9" t="s">
        <v>47</v>
      </c>
      <c r="H15" s="10">
        <v>24</v>
      </c>
      <c r="I15" s="11"/>
      <c r="J15" s="11"/>
      <c r="N15" s="404"/>
    </row>
    <row r="16" spans="1:26" ht="24" customHeight="1" x14ac:dyDescent="0.2">
      <c r="A16" s="397" t="s">
        <v>50</v>
      </c>
      <c r="B16" s="12"/>
      <c r="C16" s="397"/>
      <c r="D16" s="397" t="s">
        <v>52</v>
      </c>
      <c r="E16" s="470" t="s">
        <v>53</v>
      </c>
      <c r="F16" s="470"/>
      <c r="G16" s="13" t="s">
        <v>17</v>
      </c>
      <c r="H16" s="14">
        <v>1</v>
      </c>
      <c r="I16" s="15"/>
      <c r="J16" s="15"/>
      <c r="N16" s="404"/>
    </row>
    <row r="17" spans="1:14" ht="38.25" x14ac:dyDescent="0.2">
      <c r="A17" s="397" t="s">
        <v>50</v>
      </c>
      <c r="B17" s="12"/>
      <c r="C17" s="397"/>
      <c r="D17" s="397" t="s">
        <v>55</v>
      </c>
      <c r="E17" s="470" t="s">
        <v>53</v>
      </c>
      <c r="F17" s="470"/>
      <c r="G17" s="13" t="s">
        <v>56</v>
      </c>
      <c r="H17" s="14">
        <v>20</v>
      </c>
      <c r="I17" s="15"/>
      <c r="J17" s="15"/>
      <c r="N17" s="404"/>
    </row>
    <row r="18" spans="1:14" ht="25.5" x14ac:dyDescent="0.2">
      <c r="A18" s="397" t="s">
        <v>50</v>
      </c>
      <c r="B18" s="12"/>
      <c r="C18" s="397"/>
      <c r="D18" s="397" t="s">
        <v>58</v>
      </c>
      <c r="E18" s="470" t="s">
        <v>53</v>
      </c>
      <c r="F18" s="470"/>
      <c r="G18" s="13" t="s">
        <v>17</v>
      </c>
      <c r="H18" s="14">
        <v>2</v>
      </c>
      <c r="I18" s="15"/>
      <c r="J18" s="15"/>
      <c r="N18" s="404"/>
    </row>
    <row r="19" spans="1:14" ht="24" customHeight="1" x14ac:dyDescent="0.2">
      <c r="A19" s="397" t="s">
        <v>50</v>
      </c>
      <c r="B19" s="12"/>
      <c r="C19" s="397"/>
      <c r="D19" s="397" t="s">
        <v>60</v>
      </c>
      <c r="E19" s="470" t="s">
        <v>53</v>
      </c>
      <c r="F19" s="470"/>
      <c r="G19" s="13" t="s">
        <v>56</v>
      </c>
      <c r="H19" s="14">
        <v>12</v>
      </c>
      <c r="I19" s="15"/>
      <c r="J19" s="15"/>
      <c r="N19" s="404"/>
    </row>
    <row r="20" spans="1:14" ht="24" customHeight="1" x14ac:dyDescent="0.2">
      <c r="A20" s="397" t="s">
        <v>50</v>
      </c>
      <c r="B20" s="12"/>
      <c r="C20" s="397"/>
      <c r="D20" s="397" t="s">
        <v>62</v>
      </c>
      <c r="E20" s="470" t="s">
        <v>53</v>
      </c>
      <c r="F20" s="470"/>
      <c r="G20" s="13" t="s">
        <v>56</v>
      </c>
      <c r="H20" s="14">
        <v>1</v>
      </c>
      <c r="I20" s="15"/>
      <c r="J20" s="15"/>
      <c r="N20" s="21"/>
    </row>
    <row r="21" spans="1:14" ht="36" customHeight="1" x14ac:dyDescent="0.2">
      <c r="A21" s="397" t="s">
        <v>50</v>
      </c>
      <c r="B21" s="12"/>
      <c r="C21" s="397"/>
      <c r="D21" s="397" t="s">
        <v>64</v>
      </c>
      <c r="E21" s="470" t="s">
        <v>53</v>
      </c>
      <c r="F21" s="470"/>
      <c r="G21" s="13" t="s">
        <v>17</v>
      </c>
      <c r="H21" s="14">
        <v>3</v>
      </c>
      <c r="I21" s="15"/>
      <c r="J21" s="15"/>
    </row>
    <row r="22" spans="1:14" ht="24" customHeight="1" x14ac:dyDescent="0.2">
      <c r="A22" s="397" t="s">
        <v>50</v>
      </c>
      <c r="B22" s="12"/>
      <c r="C22" s="397"/>
      <c r="D22" s="397" t="s">
        <v>66</v>
      </c>
      <c r="E22" s="470" t="s">
        <v>53</v>
      </c>
      <c r="F22" s="470"/>
      <c r="G22" s="13" t="s">
        <v>17</v>
      </c>
      <c r="H22" s="14">
        <v>4</v>
      </c>
      <c r="I22" s="15"/>
      <c r="J22" s="15"/>
    </row>
    <row r="23" spans="1:14" ht="36" customHeight="1" x14ac:dyDescent="0.2">
      <c r="A23" s="397" t="s">
        <v>50</v>
      </c>
      <c r="B23" s="12"/>
      <c r="C23" s="397"/>
      <c r="D23" s="397" t="s">
        <v>68</v>
      </c>
      <c r="E23" s="470" t="s">
        <v>53</v>
      </c>
      <c r="F23" s="470"/>
      <c r="G23" s="13" t="s">
        <v>56</v>
      </c>
      <c r="H23" s="14">
        <v>2</v>
      </c>
      <c r="I23" s="15"/>
      <c r="J23" s="15"/>
    </row>
    <row r="24" spans="1:14" ht="25.5" x14ac:dyDescent="0.2">
      <c r="A24" s="397" t="s">
        <v>50</v>
      </c>
      <c r="B24" s="12"/>
      <c r="C24" s="397"/>
      <c r="D24" s="397" t="s">
        <v>70</v>
      </c>
      <c r="E24" s="470" t="s">
        <v>53</v>
      </c>
      <c r="F24" s="470"/>
      <c r="G24" s="13" t="s">
        <v>56</v>
      </c>
      <c r="H24" s="14">
        <v>6</v>
      </c>
      <c r="I24" s="15"/>
      <c r="J24" s="15"/>
    </row>
    <row r="25" spans="1:14" ht="24" customHeight="1" x14ac:dyDescent="0.2">
      <c r="A25" s="397" t="s">
        <v>50</v>
      </c>
      <c r="B25" s="12"/>
      <c r="C25" s="397"/>
      <c r="D25" s="397" t="s">
        <v>72</v>
      </c>
      <c r="E25" s="470" t="s">
        <v>53</v>
      </c>
      <c r="F25" s="470"/>
      <c r="G25" s="13" t="s">
        <v>17</v>
      </c>
      <c r="H25" s="14">
        <v>1</v>
      </c>
      <c r="I25" s="15"/>
      <c r="J25" s="15"/>
    </row>
    <row r="26" spans="1:14" x14ac:dyDescent="0.2">
      <c r="A26" s="398"/>
      <c r="B26" s="398"/>
      <c r="C26" s="398"/>
      <c r="D26" s="398"/>
      <c r="E26" s="398" t="s">
        <v>73</v>
      </c>
      <c r="F26" s="122"/>
      <c r="G26" s="398" t="s">
        <v>74</v>
      </c>
      <c r="H26" s="122"/>
      <c r="I26" s="398" t="s">
        <v>75</v>
      </c>
      <c r="J26" s="122"/>
    </row>
    <row r="27" spans="1:14" ht="14.25" customHeight="1" x14ac:dyDescent="0.2">
      <c r="A27" s="398"/>
      <c r="B27" s="398"/>
      <c r="C27" s="398"/>
      <c r="D27" s="398"/>
      <c r="E27" s="398" t="s">
        <v>76</v>
      </c>
      <c r="F27" s="122"/>
      <c r="G27" s="398"/>
      <c r="H27" s="471" t="s">
        <v>77</v>
      </c>
      <c r="I27" s="471"/>
      <c r="J27" s="122"/>
    </row>
    <row r="28" spans="1:14" ht="30" customHeight="1" thickBot="1" x14ac:dyDescent="0.25">
      <c r="A28" s="399"/>
      <c r="B28" s="399"/>
      <c r="C28" s="399"/>
      <c r="D28" s="399"/>
      <c r="E28" s="399"/>
      <c r="F28" s="399"/>
      <c r="G28" s="399" t="s">
        <v>78</v>
      </c>
      <c r="H28" s="123">
        <v>1</v>
      </c>
      <c r="I28" s="399" t="s">
        <v>79</v>
      </c>
      <c r="J28" s="404"/>
    </row>
    <row r="29" spans="1:14" ht="0.95" customHeight="1" thickTop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4" ht="18" customHeight="1" x14ac:dyDescent="0.2">
      <c r="A30" s="392" t="s">
        <v>204</v>
      </c>
      <c r="B30" s="236" t="s">
        <v>3</v>
      </c>
      <c r="C30" s="392" t="s">
        <v>4</v>
      </c>
      <c r="D30" s="392" t="s">
        <v>5</v>
      </c>
      <c r="E30" s="472" t="s">
        <v>40</v>
      </c>
      <c r="F30" s="472"/>
      <c r="G30" s="235" t="s">
        <v>6</v>
      </c>
      <c r="H30" s="236" t="s">
        <v>7</v>
      </c>
      <c r="I30" s="236" t="s">
        <v>8</v>
      </c>
      <c r="J30" s="236" t="s">
        <v>9</v>
      </c>
    </row>
    <row r="31" spans="1:14" ht="24" customHeight="1" x14ac:dyDescent="0.2">
      <c r="A31" s="396" t="s">
        <v>41</v>
      </c>
      <c r="B31" s="238"/>
      <c r="C31" s="396"/>
      <c r="D31" s="396" t="s">
        <v>19</v>
      </c>
      <c r="E31" s="477" t="s">
        <v>80</v>
      </c>
      <c r="F31" s="477"/>
      <c r="G31" s="237" t="s">
        <v>20</v>
      </c>
      <c r="H31" s="6">
        <v>1</v>
      </c>
      <c r="I31" s="7"/>
      <c r="J31" s="7"/>
      <c r="K31" s="404"/>
    </row>
    <row r="32" spans="1:14" ht="38.25" x14ac:dyDescent="0.2">
      <c r="A32" s="393" t="s">
        <v>43</v>
      </c>
      <c r="B32" s="8"/>
      <c r="C32" s="393"/>
      <c r="D32" s="393" t="s">
        <v>82</v>
      </c>
      <c r="E32" s="476" t="s">
        <v>83</v>
      </c>
      <c r="F32" s="476"/>
      <c r="G32" s="9" t="s">
        <v>84</v>
      </c>
      <c r="H32" s="10">
        <v>4.4000000000000003E-3</v>
      </c>
      <c r="I32" s="11"/>
      <c r="J32" s="11"/>
    </row>
    <row r="33" spans="1:11" ht="38.25" x14ac:dyDescent="0.2">
      <c r="A33" s="393" t="s">
        <v>43</v>
      </c>
      <c r="B33" s="8"/>
      <c r="C33" s="393"/>
      <c r="D33" s="393" t="s">
        <v>86</v>
      </c>
      <c r="E33" s="476" t="s">
        <v>83</v>
      </c>
      <c r="F33" s="476"/>
      <c r="G33" s="9" t="s">
        <v>87</v>
      </c>
      <c r="H33" s="10">
        <v>1.9099999999999999E-2</v>
      </c>
      <c r="I33" s="11"/>
      <c r="J33" s="11"/>
    </row>
    <row r="34" spans="1:11" ht="38.25" x14ac:dyDescent="0.2">
      <c r="A34" s="393" t="s">
        <v>43</v>
      </c>
      <c r="B34" s="8"/>
      <c r="C34" s="393"/>
      <c r="D34" s="393" t="s">
        <v>89</v>
      </c>
      <c r="E34" s="476" t="s">
        <v>90</v>
      </c>
      <c r="F34" s="476"/>
      <c r="G34" s="9" t="s">
        <v>30</v>
      </c>
      <c r="H34" s="10">
        <v>1.1999999999999999E-3</v>
      </c>
      <c r="I34" s="11"/>
      <c r="J34" s="11"/>
    </row>
    <row r="35" spans="1:11" ht="24" customHeight="1" x14ac:dyDescent="0.2">
      <c r="A35" s="393" t="s">
        <v>43</v>
      </c>
      <c r="B35" s="8"/>
      <c r="C35" s="393"/>
      <c r="D35" s="393" t="s">
        <v>92</v>
      </c>
      <c r="E35" s="476" t="s">
        <v>46</v>
      </c>
      <c r="F35" s="476"/>
      <c r="G35" s="9" t="s">
        <v>47</v>
      </c>
      <c r="H35" s="10">
        <v>0.18970000000000001</v>
      </c>
      <c r="I35" s="11"/>
      <c r="J35" s="11"/>
    </row>
    <row r="36" spans="1:11" ht="24" customHeight="1" x14ac:dyDescent="0.2">
      <c r="A36" s="393" t="s">
        <v>43</v>
      </c>
      <c r="B36" s="8"/>
      <c r="C36" s="393"/>
      <c r="D36" s="393" t="s">
        <v>94</v>
      </c>
      <c r="E36" s="476" t="s">
        <v>46</v>
      </c>
      <c r="F36" s="476"/>
      <c r="G36" s="9" t="s">
        <v>47</v>
      </c>
      <c r="H36" s="10">
        <v>0.56910000000000005</v>
      </c>
      <c r="I36" s="11"/>
      <c r="J36" s="11"/>
    </row>
    <row r="37" spans="1:11" ht="36" customHeight="1" x14ac:dyDescent="0.2">
      <c r="A37" s="397" t="s">
        <v>50</v>
      </c>
      <c r="B37" s="12"/>
      <c r="C37" s="397"/>
      <c r="D37" s="397" t="s">
        <v>96</v>
      </c>
      <c r="E37" s="470" t="s">
        <v>53</v>
      </c>
      <c r="F37" s="470"/>
      <c r="G37" s="13" t="s">
        <v>56</v>
      </c>
      <c r="H37" s="14">
        <v>1.2273000000000001</v>
      </c>
      <c r="I37" s="15"/>
      <c r="J37" s="15"/>
    </row>
    <row r="38" spans="1:11" ht="24" customHeight="1" x14ac:dyDescent="0.2">
      <c r="A38" s="397" t="s">
        <v>50</v>
      </c>
      <c r="B38" s="12"/>
      <c r="C38" s="397"/>
      <c r="D38" s="397" t="s">
        <v>98</v>
      </c>
      <c r="E38" s="470" t="s">
        <v>53</v>
      </c>
      <c r="F38" s="470"/>
      <c r="G38" s="13" t="s">
        <v>35</v>
      </c>
      <c r="H38" s="14">
        <v>4.2799999999999998E-2</v>
      </c>
      <c r="I38" s="15"/>
      <c r="J38" s="15"/>
    </row>
    <row r="39" spans="1:11" ht="24" customHeight="1" x14ac:dyDescent="0.2">
      <c r="A39" s="397" t="s">
        <v>50</v>
      </c>
      <c r="B39" s="12"/>
      <c r="C39" s="397"/>
      <c r="D39" s="397" t="s">
        <v>100</v>
      </c>
      <c r="E39" s="470" t="s">
        <v>53</v>
      </c>
      <c r="F39" s="470"/>
      <c r="G39" s="13" t="s">
        <v>56</v>
      </c>
      <c r="H39" s="14">
        <v>1</v>
      </c>
      <c r="I39" s="15"/>
      <c r="J39" s="15"/>
    </row>
    <row r="40" spans="1:11" ht="24" customHeight="1" x14ac:dyDescent="0.2">
      <c r="A40" s="397" t="s">
        <v>50</v>
      </c>
      <c r="B40" s="12"/>
      <c r="C40" s="397"/>
      <c r="D40" s="397" t="s">
        <v>102</v>
      </c>
      <c r="E40" s="470" t="s">
        <v>53</v>
      </c>
      <c r="F40" s="470"/>
      <c r="G40" s="13" t="s">
        <v>20</v>
      </c>
      <c r="H40" s="14">
        <v>1.0974999999999999</v>
      </c>
      <c r="I40" s="15"/>
      <c r="J40" s="15"/>
    </row>
    <row r="41" spans="1:11" x14ac:dyDescent="0.2">
      <c r="A41" s="398"/>
      <c r="B41" s="398"/>
      <c r="C41" s="398"/>
      <c r="D41" s="398"/>
      <c r="E41" s="398" t="s">
        <v>73</v>
      </c>
      <c r="F41" s="122"/>
      <c r="G41" s="398" t="s">
        <v>74</v>
      </c>
      <c r="H41" s="122"/>
      <c r="I41" s="398" t="s">
        <v>75</v>
      </c>
      <c r="J41" s="122"/>
    </row>
    <row r="42" spans="1:11" ht="14.25" customHeight="1" x14ac:dyDescent="0.2">
      <c r="A42" s="398"/>
      <c r="B42" s="398"/>
      <c r="C42" s="398"/>
      <c r="D42" s="398"/>
      <c r="E42" s="398" t="s">
        <v>76</v>
      </c>
      <c r="F42" s="122"/>
      <c r="G42" s="398"/>
      <c r="H42" s="471" t="s">
        <v>77</v>
      </c>
      <c r="I42" s="471"/>
      <c r="J42" s="122"/>
    </row>
    <row r="43" spans="1:11" ht="30" customHeight="1" thickBot="1" x14ac:dyDescent="0.25">
      <c r="A43" s="399"/>
      <c r="B43" s="399"/>
      <c r="C43" s="399"/>
      <c r="D43" s="399"/>
      <c r="E43" s="399"/>
      <c r="F43" s="399"/>
      <c r="G43" s="399" t="s">
        <v>78</v>
      </c>
      <c r="H43" s="123">
        <v>365.2</v>
      </c>
      <c r="I43" s="399" t="s">
        <v>79</v>
      </c>
      <c r="J43" s="404"/>
    </row>
    <row r="44" spans="1:11" ht="0.95" customHeight="1" thickTop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1" ht="18" customHeight="1" x14ac:dyDescent="0.2">
      <c r="A45" s="392" t="s">
        <v>205</v>
      </c>
      <c r="B45" s="236" t="s">
        <v>3</v>
      </c>
      <c r="C45" s="392" t="s">
        <v>4</v>
      </c>
      <c r="D45" s="392" t="s">
        <v>5</v>
      </c>
      <c r="E45" s="472" t="s">
        <v>40</v>
      </c>
      <c r="F45" s="472"/>
      <c r="G45" s="235" t="s">
        <v>6</v>
      </c>
      <c r="H45" s="236" t="s">
        <v>7</v>
      </c>
      <c r="I45" s="236" t="s">
        <v>8</v>
      </c>
      <c r="J45" s="236" t="s">
        <v>9</v>
      </c>
      <c r="K45" s="243"/>
    </row>
    <row r="46" spans="1:11" ht="24" customHeight="1" x14ac:dyDescent="0.2">
      <c r="A46" s="396" t="s">
        <v>41</v>
      </c>
      <c r="B46" s="238"/>
      <c r="C46" s="396"/>
      <c r="D46" s="396" t="s">
        <v>22</v>
      </c>
      <c r="E46" s="477" t="s">
        <v>80</v>
      </c>
      <c r="F46" s="477"/>
      <c r="G46" s="237" t="s">
        <v>20</v>
      </c>
      <c r="H46" s="6">
        <v>1</v>
      </c>
      <c r="I46" s="7"/>
      <c r="J46" s="7"/>
      <c r="K46" s="404"/>
    </row>
    <row r="47" spans="1:11" ht="24" customHeight="1" x14ac:dyDescent="0.2">
      <c r="A47" s="393" t="s">
        <v>43</v>
      </c>
      <c r="B47" s="8"/>
      <c r="C47" s="393"/>
      <c r="D47" s="393" t="s">
        <v>94</v>
      </c>
      <c r="E47" s="476" t="s">
        <v>46</v>
      </c>
      <c r="F47" s="476"/>
      <c r="G47" s="9" t="s">
        <v>47</v>
      </c>
      <c r="H47" s="10">
        <v>0.4</v>
      </c>
      <c r="I47" s="11"/>
      <c r="J47" s="11"/>
    </row>
    <row r="48" spans="1:11" ht="24" customHeight="1" x14ac:dyDescent="0.2">
      <c r="A48" s="393" t="s">
        <v>43</v>
      </c>
      <c r="B48" s="8"/>
      <c r="C48" s="393"/>
      <c r="D48" s="393" t="s">
        <v>49</v>
      </c>
      <c r="E48" s="476" t="s">
        <v>46</v>
      </c>
      <c r="F48" s="476"/>
      <c r="G48" s="9" t="s">
        <v>47</v>
      </c>
      <c r="H48" s="10">
        <v>0.4</v>
      </c>
      <c r="I48" s="11"/>
      <c r="J48" s="11"/>
    </row>
    <row r="49" spans="1:12" ht="24" customHeight="1" x14ac:dyDescent="0.2">
      <c r="A49" s="397" t="s">
        <v>50</v>
      </c>
      <c r="B49" s="12"/>
      <c r="C49" s="397"/>
      <c r="D49" s="397" t="s">
        <v>106</v>
      </c>
      <c r="E49" s="470" t="s">
        <v>53</v>
      </c>
      <c r="F49" s="470"/>
      <c r="G49" s="13" t="s">
        <v>35</v>
      </c>
      <c r="H49" s="14">
        <v>0.1</v>
      </c>
      <c r="I49" s="15"/>
      <c r="J49" s="15"/>
    </row>
    <row r="50" spans="1:12" ht="19.5" customHeight="1" x14ac:dyDescent="0.2">
      <c r="A50" s="397" t="s">
        <v>50</v>
      </c>
      <c r="B50" s="12"/>
      <c r="C50" s="397"/>
      <c r="D50" s="397" t="s">
        <v>107</v>
      </c>
      <c r="E50" s="470" t="s">
        <v>53</v>
      </c>
      <c r="F50" s="470"/>
      <c r="G50" s="13" t="s">
        <v>20</v>
      </c>
      <c r="H50" s="14">
        <v>1</v>
      </c>
      <c r="I50" s="15"/>
      <c r="J50" s="15"/>
    </row>
    <row r="51" spans="1:12" ht="24" customHeight="1" x14ac:dyDescent="0.2">
      <c r="A51" s="397" t="s">
        <v>50</v>
      </c>
      <c r="B51" s="12"/>
      <c r="C51" s="397"/>
      <c r="D51" s="397" t="s">
        <v>104</v>
      </c>
      <c r="E51" s="470" t="s">
        <v>53</v>
      </c>
      <c r="F51" s="470"/>
      <c r="G51" s="13" t="s">
        <v>56</v>
      </c>
      <c r="H51" s="14">
        <v>2</v>
      </c>
      <c r="I51" s="15"/>
      <c r="J51" s="15"/>
    </row>
    <row r="52" spans="1:12" x14ac:dyDescent="0.2">
      <c r="A52" s="398"/>
      <c r="B52" s="398"/>
      <c r="C52" s="398"/>
      <c r="D52" s="398"/>
      <c r="E52" s="398" t="s">
        <v>73</v>
      </c>
      <c r="F52" s="122"/>
      <c r="G52" s="398" t="s">
        <v>74</v>
      </c>
      <c r="H52" s="122"/>
      <c r="I52" s="398" t="s">
        <v>75</v>
      </c>
      <c r="J52" s="122"/>
    </row>
    <row r="53" spans="1:12" ht="14.25" customHeight="1" x14ac:dyDescent="0.2">
      <c r="A53" s="398"/>
      <c r="B53" s="398"/>
      <c r="C53" s="398"/>
      <c r="D53" s="398"/>
      <c r="E53" s="398" t="s">
        <v>76</v>
      </c>
      <c r="F53" s="122"/>
      <c r="G53" s="398"/>
      <c r="H53" s="471" t="s">
        <v>77</v>
      </c>
      <c r="I53" s="471"/>
      <c r="J53" s="122"/>
    </row>
    <row r="54" spans="1:12" ht="30" customHeight="1" thickBot="1" x14ac:dyDescent="0.25">
      <c r="A54" s="399"/>
      <c r="B54" s="399"/>
      <c r="C54" s="399"/>
      <c r="D54" s="399"/>
      <c r="E54" s="399"/>
      <c r="F54" s="399"/>
      <c r="G54" s="399" t="s">
        <v>78</v>
      </c>
      <c r="H54" s="123">
        <v>6</v>
      </c>
      <c r="I54" s="399" t="s">
        <v>79</v>
      </c>
      <c r="J54" s="404"/>
    </row>
    <row r="55" spans="1:12" ht="0.95" customHeight="1" thickTop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</row>
    <row r="56" spans="1:12" ht="18" customHeight="1" x14ac:dyDescent="0.2">
      <c r="A56" s="392" t="s">
        <v>206</v>
      </c>
      <c r="B56" s="236" t="s">
        <v>3</v>
      </c>
      <c r="C56" s="392" t="s">
        <v>4</v>
      </c>
      <c r="D56" s="392" t="s">
        <v>5</v>
      </c>
      <c r="E56" s="472" t="s">
        <v>40</v>
      </c>
      <c r="F56" s="472"/>
      <c r="G56" s="235" t="s">
        <v>6</v>
      </c>
      <c r="H56" s="236" t="s">
        <v>7</v>
      </c>
      <c r="I56" s="236" t="s">
        <v>8</v>
      </c>
      <c r="J56" s="236" t="s">
        <v>9</v>
      </c>
    </row>
    <row r="57" spans="1:12" ht="24" customHeight="1" x14ac:dyDescent="0.2">
      <c r="A57" s="396" t="s">
        <v>41</v>
      </c>
      <c r="B57" s="238"/>
      <c r="C57" s="396"/>
      <c r="D57" s="396" t="s">
        <v>23</v>
      </c>
      <c r="E57" s="477" t="s">
        <v>80</v>
      </c>
      <c r="F57" s="477"/>
      <c r="G57" s="237" t="s">
        <v>17</v>
      </c>
      <c r="H57" s="6">
        <v>1</v>
      </c>
      <c r="I57" s="7"/>
      <c r="J57" s="7"/>
      <c r="K57" s="404"/>
    </row>
    <row r="58" spans="1:12" ht="24" customHeight="1" x14ac:dyDescent="0.2">
      <c r="A58" s="393" t="s">
        <v>43</v>
      </c>
      <c r="B58" s="8"/>
      <c r="C58" s="393"/>
      <c r="D58" s="393" t="s">
        <v>109</v>
      </c>
      <c r="E58" s="476" t="s">
        <v>46</v>
      </c>
      <c r="F58" s="476"/>
      <c r="G58" s="9" t="s">
        <v>47</v>
      </c>
      <c r="H58" s="10">
        <v>1760</v>
      </c>
      <c r="I58" s="11"/>
      <c r="J58" s="11"/>
    </row>
    <row r="59" spans="1:12" ht="24" customHeight="1" x14ac:dyDescent="0.2">
      <c r="A59" s="393" t="s">
        <v>43</v>
      </c>
      <c r="B59" s="8"/>
      <c r="C59" s="393"/>
      <c r="D59" s="393" t="s">
        <v>111</v>
      </c>
      <c r="E59" s="476" t="s">
        <v>46</v>
      </c>
      <c r="F59" s="476"/>
      <c r="G59" s="9" t="s">
        <v>47</v>
      </c>
      <c r="H59" s="10">
        <v>880</v>
      </c>
      <c r="I59" s="11"/>
      <c r="J59" s="11"/>
      <c r="L59" s="21"/>
    </row>
    <row r="60" spans="1:12" ht="24" customHeight="1" x14ac:dyDescent="0.2">
      <c r="A60" s="393" t="s">
        <v>43</v>
      </c>
      <c r="B60" s="8"/>
      <c r="C60" s="393"/>
      <c r="D60" s="393" t="s">
        <v>113</v>
      </c>
      <c r="E60" s="476" t="s">
        <v>46</v>
      </c>
      <c r="F60" s="476"/>
      <c r="G60" s="9" t="s">
        <v>47</v>
      </c>
      <c r="H60" s="10">
        <v>880</v>
      </c>
      <c r="I60" s="11"/>
      <c r="J60" s="11"/>
    </row>
    <row r="61" spans="1:12" ht="24" customHeight="1" x14ac:dyDescent="0.2">
      <c r="A61" s="393" t="s">
        <v>43</v>
      </c>
      <c r="B61" s="8"/>
      <c r="C61" s="393"/>
      <c r="D61" s="393" t="s">
        <v>115</v>
      </c>
      <c r="E61" s="476" t="s">
        <v>46</v>
      </c>
      <c r="F61" s="476"/>
      <c r="G61" s="9" t="s">
        <v>47</v>
      </c>
      <c r="H61" s="10">
        <v>880</v>
      </c>
      <c r="I61" s="11"/>
      <c r="J61" s="11"/>
      <c r="K61" s="21"/>
      <c r="L61" s="21"/>
    </row>
    <row r="62" spans="1:12" ht="25.5" x14ac:dyDescent="0.2">
      <c r="A62" s="393" t="s">
        <v>43</v>
      </c>
      <c r="B62" s="8"/>
      <c r="C62" s="393"/>
      <c r="D62" s="393" t="s">
        <v>431</v>
      </c>
      <c r="E62" s="476" t="s">
        <v>80</v>
      </c>
      <c r="F62" s="476"/>
      <c r="G62" s="9" t="s">
        <v>254</v>
      </c>
      <c r="H62" s="10">
        <v>4</v>
      </c>
      <c r="I62" s="11"/>
      <c r="J62" s="11"/>
      <c r="K62" s="21"/>
      <c r="L62" s="21"/>
    </row>
    <row r="63" spans="1:12" ht="24" customHeight="1" x14ac:dyDescent="0.2">
      <c r="A63" s="397" t="s">
        <v>50</v>
      </c>
      <c r="B63" s="12"/>
      <c r="C63" s="397"/>
      <c r="D63" s="397" t="s">
        <v>272</v>
      </c>
      <c r="E63" s="470" t="s">
        <v>118</v>
      </c>
      <c r="F63" s="470"/>
      <c r="G63" s="13" t="s">
        <v>254</v>
      </c>
      <c r="H63" s="14">
        <v>4</v>
      </c>
      <c r="I63" s="15"/>
      <c r="J63" s="15"/>
      <c r="K63" s="404"/>
    </row>
    <row r="64" spans="1:12" ht="14.25" customHeight="1" x14ac:dyDescent="0.2">
      <c r="A64" s="398"/>
      <c r="B64" s="398"/>
      <c r="C64" s="398"/>
      <c r="D64" s="398"/>
      <c r="E64" s="398" t="s">
        <v>73</v>
      </c>
      <c r="F64" s="122"/>
      <c r="G64" s="398" t="s">
        <v>74</v>
      </c>
      <c r="H64" s="122"/>
      <c r="I64" s="398" t="s">
        <v>75</v>
      </c>
      <c r="J64" s="122"/>
    </row>
    <row r="65" spans="1:12" ht="14.25" customHeight="1" x14ac:dyDescent="0.2">
      <c r="A65" s="398"/>
      <c r="B65" s="398"/>
      <c r="C65" s="398"/>
      <c r="D65" s="398"/>
      <c r="E65" s="398" t="s">
        <v>76</v>
      </c>
      <c r="F65" s="122"/>
      <c r="G65" s="398"/>
      <c r="H65" s="471" t="s">
        <v>77</v>
      </c>
      <c r="I65" s="471"/>
      <c r="J65" s="122"/>
      <c r="K65" s="21"/>
      <c r="L65" s="21"/>
    </row>
    <row r="66" spans="1:12" ht="24.75" customHeight="1" x14ac:dyDescent="0.2">
      <c r="A66" s="399"/>
      <c r="B66" s="399"/>
      <c r="C66" s="399"/>
      <c r="D66" s="399"/>
      <c r="E66" s="399"/>
      <c r="F66" s="399"/>
      <c r="G66" s="399" t="s">
        <v>78</v>
      </c>
      <c r="H66" s="123">
        <v>1</v>
      </c>
      <c r="I66" s="399" t="s">
        <v>79</v>
      </c>
      <c r="J66" s="404"/>
    </row>
    <row r="67" spans="1:12" ht="24.75" customHeight="1" x14ac:dyDescent="0.2">
      <c r="A67" s="392" t="s">
        <v>433</v>
      </c>
      <c r="B67" s="236" t="s">
        <v>3</v>
      </c>
      <c r="C67" s="392" t="s">
        <v>4</v>
      </c>
      <c r="D67" s="392" t="s">
        <v>5</v>
      </c>
      <c r="E67" s="473" t="s">
        <v>40</v>
      </c>
      <c r="F67" s="474"/>
      <c r="G67" s="235" t="s">
        <v>6</v>
      </c>
      <c r="H67" s="236" t="s">
        <v>7</v>
      </c>
      <c r="I67" s="236" t="s">
        <v>8</v>
      </c>
      <c r="J67" s="236" t="s">
        <v>9</v>
      </c>
    </row>
    <row r="68" spans="1:12" ht="28.5" customHeight="1" x14ac:dyDescent="0.2">
      <c r="A68" s="400" t="s">
        <v>50</v>
      </c>
      <c r="B68" s="17"/>
      <c r="C68" s="400"/>
      <c r="D68" s="400" t="s">
        <v>432</v>
      </c>
      <c r="E68" s="475" t="s">
        <v>435</v>
      </c>
      <c r="F68" s="475"/>
      <c r="G68" s="18" t="s">
        <v>17</v>
      </c>
      <c r="H68" s="19">
        <v>1</v>
      </c>
      <c r="I68" s="20"/>
      <c r="J68" s="20"/>
      <c r="K68" s="404"/>
    </row>
    <row r="69" spans="1:12" ht="19.5" customHeight="1" x14ac:dyDescent="0.2">
      <c r="A69" s="399"/>
      <c r="B69" s="399"/>
      <c r="C69" s="399"/>
      <c r="D69" s="399"/>
      <c r="E69" s="398" t="s">
        <v>73</v>
      </c>
      <c r="F69" s="122"/>
      <c r="G69" s="398" t="s">
        <v>74</v>
      </c>
      <c r="H69" s="122"/>
      <c r="I69" s="398" t="s">
        <v>75</v>
      </c>
      <c r="J69" s="122"/>
    </row>
    <row r="70" spans="1:12" ht="16.5" customHeight="1" x14ac:dyDescent="0.2">
      <c r="A70" s="399"/>
      <c r="B70" s="399"/>
      <c r="C70" s="399"/>
      <c r="D70" s="399"/>
      <c r="E70" s="398" t="s">
        <v>76</v>
      </c>
      <c r="F70" s="122"/>
      <c r="G70" s="398"/>
      <c r="H70" s="471" t="s">
        <v>77</v>
      </c>
      <c r="I70" s="471"/>
      <c r="J70" s="122"/>
    </row>
    <row r="71" spans="1:12" ht="32.25" customHeight="1" x14ac:dyDescent="0.2">
      <c r="A71" s="399"/>
      <c r="B71" s="399"/>
      <c r="C71" s="399"/>
      <c r="D71" s="399"/>
      <c r="E71" s="399"/>
      <c r="F71" s="399"/>
      <c r="G71" s="399" t="s">
        <v>78</v>
      </c>
      <c r="H71" s="123">
        <v>1</v>
      </c>
      <c r="I71" s="399" t="s">
        <v>79</v>
      </c>
      <c r="J71" s="404"/>
    </row>
    <row r="72" spans="1:12" ht="15" x14ac:dyDescent="0.2">
      <c r="A72" s="214" t="s">
        <v>24</v>
      </c>
      <c r="B72" s="401"/>
      <c r="C72" s="401"/>
      <c r="D72" s="211" t="s">
        <v>25</v>
      </c>
      <c r="E72" s="401"/>
      <c r="F72" s="210"/>
      <c r="G72" s="210"/>
      <c r="H72" s="2"/>
      <c r="I72" s="401"/>
      <c r="J72" s="121"/>
    </row>
    <row r="73" spans="1:12" ht="15" x14ac:dyDescent="0.2">
      <c r="A73" s="392" t="s">
        <v>429</v>
      </c>
      <c r="B73" s="236" t="s">
        <v>3</v>
      </c>
      <c r="C73" s="392" t="s">
        <v>4</v>
      </c>
      <c r="D73" s="392" t="s">
        <v>5</v>
      </c>
      <c r="E73" s="472" t="s">
        <v>40</v>
      </c>
      <c r="F73" s="472"/>
      <c r="G73" s="235" t="s">
        <v>6</v>
      </c>
      <c r="H73" s="236" t="s">
        <v>7</v>
      </c>
      <c r="I73" s="236" t="s">
        <v>8</v>
      </c>
      <c r="J73" s="236" t="s">
        <v>9</v>
      </c>
    </row>
    <row r="74" spans="1:12" x14ac:dyDescent="0.2">
      <c r="A74" s="400" t="s">
        <v>50</v>
      </c>
      <c r="B74" s="17"/>
      <c r="C74" s="400"/>
      <c r="D74" s="400" t="s">
        <v>415</v>
      </c>
      <c r="E74" s="475" t="s">
        <v>118</v>
      </c>
      <c r="F74" s="475"/>
      <c r="G74" s="18" t="s">
        <v>17</v>
      </c>
      <c r="H74" s="19">
        <v>1</v>
      </c>
      <c r="I74" s="20"/>
      <c r="J74" s="20"/>
      <c r="K74" s="404"/>
    </row>
    <row r="75" spans="1:12" x14ac:dyDescent="0.2">
      <c r="A75" s="398"/>
      <c r="B75" s="398"/>
      <c r="C75" s="398"/>
      <c r="D75" s="398"/>
      <c r="E75" s="398" t="s">
        <v>73</v>
      </c>
      <c r="F75" s="122"/>
      <c r="G75" s="398" t="s">
        <v>74</v>
      </c>
      <c r="H75" s="122"/>
      <c r="I75" s="398" t="s">
        <v>75</v>
      </c>
      <c r="J75" s="122"/>
    </row>
    <row r="76" spans="1:12" ht="14.25" customHeight="1" x14ac:dyDescent="0.2">
      <c r="A76" s="398"/>
      <c r="B76" s="398"/>
      <c r="C76" s="398"/>
      <c r="D76" s="398"/>
      <c r="E76" s="398" t="s">
        <v>76</v>
      </c>
      <c r="F76" s="122"/>
      <c r="G76" s="398"/>
      <c r="H76" s="471" t="s">
        <v>77</v>
      </c>
      <c r="I76" s="471"/>
      <c r="J76" s="122"/>
    </row>
    <row r="77" spans="1:12" ht="15" thickBot="1" x14ac:dyDescent="0.25">
      <c r="A77" s="399"/>
      <c r="B77" s="399"/>
      <c r="C77" s="399"/>
      <c r="D77" s="399"/>
      <c r="E77" s="399"/>
      <c r="F77" s="399"/>
      <c r="G77" s="399" t="s">
        <v>78</v>
      </c>
      <c r="H77" s="123">
        <v>12</v>
      </c>
      <c r="I77" s="399" t="s">
        <v>79</v>
      </c>
      <c r="J77" s="404"/>
    </row>
    <row r="78" spans="1:12" ht="0.95" customHeight="1" thickTop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</row>
    <row r="79" spans="1:12" ht="18" customHeight="1" x14ac:dyDescent="0.2">
      <c r="A79" s="392" t="s">
        <v>423</v>
      </c>
      <c r="B79" s="236" t="s">
        <v>3</v>
      </c>
      <c r="C79" s="392" t="s">
        <v>4</v>
      </c>
      <c r="D79" s="392" t="s">
        <v>5</v>
      </c>
      <c r="E79" s="472" t="s">
        <v>40</v>
      </c>
      <c r="F79" s="472"/>
      <c r="G79" s="235" t="s">
        <v>6</v>
      </c>
      <c r="H79" s="236" t="s">
        <v>7</v>
      </c>
      <c r="I79" s="236" t="s">
        <v>8</v>
      </c>
      <c r="J79" s="236" t="s">
        <v>9</v>
      </c>
    </row>
    <row r="80" spans="1:12" ht="25.5" customHeight="1" x14ac:dyDescent="0.2">
      <c r="A80" s="396" t="s">
        <v>41</v>
      </c>
      <c r="B80" s="238"/>
      <c r="C80" s="396"/>
      <c r="D80" s="396" t="s">
        <v>29</v>
      </c>
      <c r="E80" s="477" t="s">
        <v>119</v>
      </c>
      <c r="F80" s="477"/>
      <c r="G80" s="237" t="s">
        <v>20</v>
      </c>
      <c r="H80" s="6">
        <v>1</v>
      </c>
      <c r="I80" s="7"/>
      <c r="J80" s="7"/>
      <c r="K80" s="404"/>
    </row>
    <row r="81" spans="1:11" ht="24" customHeight="1" x14ac:dyDescent="0.2">
      <c r="A81" s="393" t="s">
        <v>43</v>
      </c>
      <c r="B81" s="8"/>
      <c r="C81" s="393"/>
      <c r="D81" s="393" t="s">
        <v>49</v>
      </c>
      <c r="E81" s="476" t="s">
        <v>46</v>
      </c>
      <c r="F81" s="476"/>
      <c r="G81" s="9" t="s">
        <v>47</v>
      </c>
      <c r="H81" s="10">
        <v>0.4</v>
      </c>
      <c r="I81" s="11"/>
      <c r="J81" s="11"/>
    </row>
    <row r="82" spans="1:11" x14ac:dyDescent="0.2">
      <c r="A82" s="398"/>
      <c r="B82" s="398"/>
      <c r="C82" s="398"/>
      <c r="D82" s="398"/>
      <c r="E82" s="398" t="s">
        <v>73</v>
      </c>
      <c r="F82" s="122"/>
      <c r="G82" s="398" t="s">
        <v>74</v>
      </c>
      <c r="H82" s="122"/>
      <c r="I82" s="398" t="s">
        <v>75</v>
      </c>
      <c r="J82" s="122"/>
    </row>
    <row r="83" spans="1:11" ht="14.25" customHeight="1" x14ac:dyDescent="0.2">
      <c r="A83" s="398"/>
      <c r="B83" s="398"/>
      <c r="C83" s="398"/>
      <c r="D83" s="398"/>
      <c r="E83" s="398" t="s">
        <v>76</v>
      </c>
      <c r="F83" s="122"/>
      <c r="G83" s="398"/>
      <c r="H83" s="471" t="s">
        <v>77</v>
      </c>
      <c r="I83" s="471"/>
      <c r="J83" s="122"/>
    </row>
    <row r="84" spans="1:11" ht="30" customHeight="1" thickBot="1" x14ac:dyDescent="0.25">
      <c r="A84" s="399"/>
      <c r="B84" s="399"/>
      <c r="C84" s="399"/>
      <c r="D84" s="399"/>
      <c r="E84" s="399"/>
      <c r="F84" s="399"/>
      <c r="G84" s="399" t="s">
        <v>78</v>
      </c>
      <c r="H84" s="123">
        <v>4.8</v>
      </c>
      <c r="I84" s="399" t="s">
        <v>79</v>
      </c>
      <c r="J84" s="404"/>
    </row>
    <row r="85" spans="1:11" ht="0.95" customHeight="1" thickTop="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</row>
    <row r="86" spans="1:11" ht="18" customHeight="1" x14ac:dyDescent="0.2">
      <c r="A86" s="392" t="s">
        <v>424</v>
      </c>
      <c r="B86" s="236" t="s">
        <v>3</v>
      </c>
      <c r="C86" s="392" t="s">
        <v>4</v>
      </c>
      <c r="D86" s="392" t="s">
        <v>5</v>
      </c>
      <c r="E86" s="472" t="s">
        <v>40</v>
      </c>
      <c r="F86" s="472"/>
      <c r="G86" s="235" t="s">
        <v>6</v>
      </c>
      <c r="H86" s="236" t="s">
        <v>7</v>
      </c>
      <c r="I86" s="236" t="s">
        <v>8</v>
      </c>
      <c r="J86" s="236" t="s">
        <v>9</v>
      </c>
    </row>
    <row r="87" spans="1:11" ht="24" customHeight="1" x14ac:dyDescent="0.2">
      <c r="A87" s="396" t="s">
        <v>41</v>
      </c>
      <c r="B87" s="238"/>
      <c r="C87" s="396"/>
      <c r="D87" s="396" t="s">
        <v>27</v>
      </c>
      <c r="E87" s="477" t="s">
        <v>46</v>
      </c>
      <c r="F87" s="477"/>
      <c r="G87" s="237" t="s">
        <v>20</v>
      </c>
      <c r="H87" s="6">
        <v>1</v>
      </c>
      <c r="I87" s="7"/>
      <c r="J87" s="7"/>
      <c r="K87" s="404"/>
    </row>
    <row r="88" spans="1:11" ht="24" customHeight="1" x14ac:dyDescent="0.2">
      <c r="A88" s="393" t="s">
        <v>43</v>
      </c>
      <c r="B88" s="8"/>
      <c r="C88" s="393"/>
      <c r="D88" s="393" t="s">
        <v>49</v>
      </c>
      <c r="E88" s="476" t="s">
        <v>46</v>
      </c>
      <c r="F88" s="476"/>
      <c r="G88" s="9" t="s">
        <v>47</v>
      </c>
      <c r="H88" s="10">
        <v>0.1</v>
      </c>
      <c r="I88" s="11"/>
      <c r="J88" s="11"/>
    </row>
    <row r="89" spans="1:11" ht="38.25" x14ac:dyDescent="0.2">
      <c r="A89" s="397" t="s">
        <v>50</v>
      </c>
      <c r="B89" s="12"/>
      <c r="C89" s="397"/>
      <c r="D89" s="397" t="s">
        <v>117</v>
      </c>
      <c r="E89" s="470" t="s">
        <v>118</v>
      </c>
      <c r="F89" s="470"/>
      <c r="G89" s="13" t="s">
        <v>17</v>
      </c>
      <c r="H89" s="14">
        <v>2.5000000000000001E-5</v>
      </c>
      <c r="I89" s="15"/>
      <c r="J89" s="15"/>
    </row>
    <row r="90" spans="1:11" x14ac:dyDescent="0.2">
      <c r="A90" s="397" t="s">
        <v>50</v>
      </c>
      <c r="B90" s="12"/>
      <c r="C90" s="397"/>
      <c r="D90" s="397" t="s">
        <v>413</v>
      </c>
      <c r="E90" s="470" t="s">
        <v>118</v>
      </c>
      <c r="F90" s="470"/>
      <c r="G90" s="13" t="s">
        <v>17</v>
      </c>
      <c r="H90" s="14">
        <v>1</v>
      </c>
      <c r="I90" s="15"/>
      <c r="J90" s="15"/>
    </row>
    <row r="91" spans="1:11" x14ac:dyDescent="0.2">
      <c r="A91" s="398"/>
      <c r="B91" s="398"/>
      <c r="C91" s="398"/>
      <c r="D91" s="398"/>
      <c r="E91" s="398" t="s">
        <v>73</v>
      </c>
      <c r="F91" s="122"/>
      <c r="G91" s="398" t="s">
        <v>74</v>
      </c>
      <c r="H91" s="122">
        <v>0</v>
      </c>
      <c r="I91" s="398" t="s">
        <v>75</v>
      </c>
      <c r="J91" s="122"/>
    </row>
    <row r="92" spans="1:11" ht="14.25" customHeight="1" x14ac:dyDescent="0.2">
      <c r="A92" s="398"/>
      <c r="B92" s="398"/>
      <c r="C92" s="398"/>
      <c r="D92" s="398"/>
      <c r="E92" s="398" t="s">
        <v>76</v>
      </c>
      <c r="F92" s="122"/>
      <c r="G92" s="398"/>
      <c r="H92" s="471" t="s">
        <v>77</v>
      </c>
      <c r="I92" s="471"/>
      <c r="J92" s="122"/>
    </row>
    <row r="93" spans="1:11" ht="30" customHeight="1" x14ac:dyDescent="0.2">
      <c r="A93" s="399"/>
      <c r="B93" s="399"/>
      <c r="C93" s="399"/>
      <c r="D93" s="399"/>
      <c r="E93" s="399"/>
      <c r="F93" s="399"/>
      <c r="G93" s="399" t="s">
        <v>78</v>
      </c>
      <c r="H93" s="123">
        <v>71.599999999999994</v>
      </c>
      <c r="I93" s="399" t="s">
        <v>79</v>
      </c>
      <c r="J93" s="404"/>
    </row>
    <row r="94" spans="1:11" ht="25.5" customHeight="1" x14ac:dyDescent="0.2">
      <c r="A94" s="392" t="s">
        <v>425</v>
      </c>
      <c r="B94" s="236" t="s">
        <v>3</v>
      </c>
      <c r="C94" s="392" t="s">
        <v>4</v>
      </c>
      <c r="D94" s="392" t="s">
        <v>5</v>
      </c>
      <c r="E94" s="472" t="s">
        <v>40</v>
      </c>
      <c r="F94" s="472"/>
      <c r="G94" s="235" t="s">
        <v>6</v>
      </c>
      <c r="H94" s="236" t="s">
        <v>7</v>
      </c>
      <c r="I94" s="236" t="s">
        <v>8</v>
      </c>
      <c r="J94" s="236" t="s">
        <v>9</v>
      </c>
    </row>
    <row r="95" spans="1:11" ht="25.5" x14ac:dyDescent="0.2">
      <c r="A95" s="396" t="s">
        <v>41</v>
      </c>
      <c r="B95" s="238"/>
      <c r="C95" s="396"/>
      <c r="D95" s="396" t="s">
        <v>262</v>
      </c>
      <c r="E95" s="477" t="s">
        <v>119</v>
      </c>
      <c r="F95" s="477"/>
      <c r="G95" s="237" t="s">
        <v>20</v>
      </c>
      <c r="H95" s="6">
        <v>1</v>
      </c>
      <c r="I95" s="7"/>
      <c r="J95" s="7"/>
      <c r="K95" s="404"/>
    </row>
    <row r="96" spans="1:11" ht="25.5" x14ac:dyDescent="0.2">
      <c r="A96" s="393" t="s">
        <v>43</v>
      </c>
      <c r="B96" s="8"/>
      <c r="C96" s="393"/>
      <c r="D96" s="393" t="s">
        <v>265</v>
      </c>
      <c r="E96" s="476" t="s">
        <v>46</v>
      </c>
      <c r="F96" s="476"/>
      <c r="G96" s="9" t="s">
        <v>47</v>
      </c>
      <c r="H96" s="10">
        <v>1</v>
      </c>
      <c r="I96" s="11"/>
      <c r="J96" s="11"/>
    </row>
    <row r="97" spans="1:11" ht="25.5" x14ac:dyDescent="0.2">
      <c r="A97" s="393" t="s">
        <v>43</v>
      </c>
      <c r="B97" s="8"/>
      <c r="C97" s="393"/>
      <c r="D97" s="393" t="s">
        <v>267</v>
      </c>
      <c r="E97" s="476" t="s">
        <v>46</v>
      </c>
      <c r="F97" s="476"/>
      <c r="G97" s="9" t="s">
        <v>47</v>
      </c>
      <c r="H97" s="10">
        <v>1</v>
      </c>
      <c r="I97" s="11"/>
      <c r="J97" s="11"/>
    </row>
    <row r="98" spans="1:11" ht="25.5" x14ac:dyDescent="0.2">
      <c r="A98" s="397" t="s">
        <v>50</v>
      </c>
      <c r="B98" s="12"/>
      <c r="C98" s="397"/>
      <c r="D98" s="397" t="s">
        <v>269</v>
      </c>
      <c r="E98" s="470" t="s">
        <v>53</v>
      </c>
      <c r="F98" s="470"/>
      <c r="G98" s="13" t="s">
        <v>35</v>
      </c>
      <c r="H98" s="14">
        <v>3.2</v>
      </c>
      <c r="I98" s="15"/>
      <c r="J98" s="15"/>
    </row>
    <row r="99" spans="1:11" ht="14.25" customHeight="1" x14ac:dyDescent="0.2">
      <c r="A99" s="398"/>
      <c r="B99" s="398"/>
      <c r="C99" s="398"/>
      <c r="D99" s="398"/>
      <c r="E99" s="398" t="s">
        <v>73</v>
      </c>
      <c r="F99" s="122"/>
      <c r="G99" s="398" t="s">
        <v>74</v>
      </c>
      <c r="H99" s="122"/>
      <c r="I99" s="398" t="s">
        <v>75</v>
      </c>
      <c r="J99" s="122"/>
    </row>
    <row r="100" spans="1:11" x14ac:dyDescent="0.2">
      <c r="A100" s="398"/>
      <c r="B100" s="398"/>
      <c r="C100" s="398"/>
      <c r="D100" s="398"/>
      <c r="E100" s="398" t="s">
        <v>76</v>
      </c>
      <c r="F100" s="122"/>
      <c r="G100" s="398"/>
      <c r="H100" s="471" t="s">
        <v>77</v>
      </c>
      <c r="I100" s="471"/>
      <c r="J100" s="122"/>
    </row>
    <row r="101" spans="1:11" ht="29.25" customHeight="1" x14ac:dyDescent="0.2">
      <c r="A101" s="399"/>
      <c r="B101" s="399"/>
      <c r="C101" s="399"/>
      <c r="D101" s="399"/>
      <c r="E101" s="399"/>
      <c r="F101" s="399"/>
      <c r="G101" s="399" t="s">
        <v>78</v>
      </c>
      <c r="H101" s="123">
        <v>4.8</v>
      </c>
      <c r="I101" s="399" t="s">
        <v>79</v>
      </c>
      <c r="J101" s="404"/>
    </row>
    <row r="102" spans="1:11" ht="24" customHeight="1" x14ac:dyDescent="0.2">
      <c r="A102" s="392" t="s">
        <v>426</v>
      </c>
      <c r="B102" s="236" t="s">
        <v>3</v>
      </c>
      <c r="C102" s="392" t="s">
        <v>4</v>
      </c>
      <c r="D102" s="392" t="s">
        <v>5</v>
      </c>
      <c r="E102" s="472" t="s">
        <v>40</v>
      </c>
      <c r="F102" s="472"/>
      <c r="G102" s="235" t="s">
        <v>6</v>
      </c>
      <c r="H102" s="236" t="s">
        <v>7</v>
      </c>
      <c r="I102" s="236" t="s">
        <v>8</v>
      </c>
      <c r="J102" s="236" t="s">
        <v>9</v>
      </c>
    </row>
    <row r="103" spans="1:11" ht="24" customHeight="1" x14ac:dyDescent="0.2">
      <c r="A103" s="396" t="s">
        <v>41</v>
      </c>
      <c r="B103" s="238"/>
      <c r="C103" s="396"/>
      <c r="D103" s="396" t="s">
        <v>248</v>
      </c>
      <c r="E103" s="477" t="s">
        <v>90</v>
      </c>
      <c r="F103" s="477"/>
      <c r="G103" s="237" t="s">
        <v>20</v>
      </c>
      <c r="H103" s="6">
        <v>1</v>
      </c>
      <c r="I103" s="7"/>
      <c r="J103" s="7"/>
      <c r="K103" s="404"/>
    </row>
    <row r="104" spans="1:11" ht="25.5" x14ac:dyDescent="0.2">
      <c r="A104" s="393" t="s">
        <v>43</v>
      </c>
      <c r="B104" s="8"/>
      <c r="C104" s="393"/>
      <c r="D104" s="393" t="s">
        <v>128</v>
      </c>
      <c r="E104" s="476" t="s">
        <v>46</v>
      </c>
      <c r="F104" s="476"/>
      <c r="G104" s="9" t="s">
        <v>47</v>
      </c>
      <c r="H104" s="10">
        <v>0.03</v>
      </c>
      <c r="I104" s="11"/>
      <c r="J104" s="11"/>
    </row>
    <row r="105" spans="1:11" ht="25.5" x14ac:dyDescent="0.2">
      <c r="A105" s="393" t="s">
        <v>43</v>
      </c>
      <c r="B105" s="8"/>
      <c r="C105" s="393"/>
      <c r="D105" s="393" t="s">
        <v>49</v>
      </c>
      <c r="E105" s="476" t="s">
        <v>46</v>
      </c>
      <c r="F105" s="476"/>
      <c r="G105" s="9" t="s">
        <v>47</v>
      </c>
      <c r="H105" s="10">
        <v>0.06</v>
      </c>
      <c r="I105" s="11"/>
      <c r="J105" s="11"/>
    </row>
    <row r="106" spans="1:11" x14ac:dyDescent="0.2">
      <c r="A106" s="397" t="s">
        <v>50</v>
      </c>
      <c r="B106" s="12"/>
      <c r="C106" s="397"/>
      <c r="D106" s="397" t="s">
        <v>130</v>
      </c>
      <c r="E106" s="470" t="s">
        <v>53</v>
      </c>
      <c r="F106" s="470"/>
      <c r="G106" s="13" t="s">
        <v>35</v>
      </c>
      <c r="H106" s="14">
        <v>1.4999999999999999E-2</v>
      </c>
      <c r="I106" s="15"/>
      <c r="J106" s="15"/>
    </row>
    <row r="107" spans="1:11" ht="14.25" customHeight="1" x14ac:dyDescent="0.2">
      <c r="A107" s="397" t="s">
        <v>50</v>
      </c>
      <c r="B107" s="12"/>
      <c r="C107" s="397"/>
      <c r="D107" s="397" t="s">
        <v>132</v>
      </c>
      <c r="E107" s="470" t="s">
        <v>53</v>
      </c>
      <c r="F107" s="470"/>
      <c r="G107" s="13" t="s">
        <v>20</v>
      </c>
      <c r="H107" s="14">
        <v>1.03</v>
      </c>
      <c r="I107" s="15"/>
      <c r="J107" s="15"/>
    </row>
    <row r="108" spans="1:11" ht="18" customHeight="1" x14ac:dyDescent="0.2">
      <c r="A108" s="398"/>
      <c r="B108" s="398"/>
      <c r="C108" s="398"/>
      <c r="D108" s="398"/>
      <c r="E108" s="398" t="s">
        <v>73</v>
      </c>
      <c r="F108" s="122"/>
      <c r="G108" s="398" t="s">
        <v>74</v>
      </c>
      <c r="H108" s="122"/>
      <c r="I108" s="398" t="s">
        <v>75</v>
      </c>
      <c r="J108" s="122"/>
    </row>
    <row r="109" spans="1:11" ht="15" customHeight="1" x14ac:dyDescent="0.2">
      <c r="A109" s="398"/>
      <c r="B109" s="398"/>
      <c r="C109" s="398"/>
      <c r="D109" s="398"/>
      <c r="E109" s="398" t="s">
        <v>76</v>
      </c>
      <c r="F109" s="122"/>
      <c r="G109" s="398"/>
      <c r="H109" s="471" t="s">
        <v>77</v>
      </c>
      <c r="I109" s="471"/>
      <c r="J109" s="122"/>
    </row>
    <row r="110" spans="1:11" ht="0.95" customHeight="1" x14ac:dyDescent="0.2">
      <c r="A110" s="398"/>
      <c r="B110" s="398"/>
      <c r="C110" s="398"/>
      <c r="D110" s="398"/>
      <c r="E110" s="398"/>
      <c r="F110" s="122"/>
      <c r="G110" s="398"/>
      <c r="H110" s="398"/>
      <c r="I110" s="398"/>
      <c r="J110" s="122"/>
    </row>
    <row r="111" spans="1:11" ht="33" customHeight="1" x14ac:dyDescent="0.2">
      <c r="A111" s="399"/>
      <c r="B111" s="399"/>
      <c r="C111" s="399"/>
      <c r="D111" s="399"/>
      <c r="E111" s="399"/>
      <c r="F111" s="399"/>
      <c r="G111" s="399" t="s">
        <v>78</v>
      </c>
      <c r="H111" s="123">
        <v>2.16</v>
      </c>
      <c r="I111" s="399" t="s">
        <v>79</v>
      </c>
      <c r="J111" s="404"/>
    </row>
    <row r="112" spans="1:11" ht="24" customHeight="1" x14ac:dyDescent="0.2">
      <c r="A112" s="392" t="s">
        <v>427</v>
      </c>
      <c r="B112" s="236" t="s">
        <v>3</v>
      </c>
      <c r="C112" s="392" t="s">
        <v>4</v>
      </c>
      <c r="D112" s="392" t="s">
        <v>5</v>
      </c>
      <c r="E112" s="472" t="s">
        <v>40</v>
      </c>
      <c r="F112" s="472"/>
      <c r="G112" s="235" t="s">
        <v>6</v>
      </c>
      <c r="H112" s="236" t="s">
        <v>7</v>
      </c>
      <c r="I112" s="236" t="s">
        <v>8</v>
      </c>
      <c r="J112" s="236" t="s">
        <v>9</v>
      </c>
    </row>
    <row r="113" spans="1:11" ht="24" customHeight="1" x14ac:dyDescent="0.2">
      <c r="A113" s="396" t="s">
        <v>41</v>
      </c>
      <c r="B113" s="238"/>
      <c r="C113" s="396"/>
      <c r="D113" s="396" t="s">
        <v>32</v>
      </c>
      <c r="E113" s="477" t="s">
        <v>90</v>
      </c>
      <c r="F113" s="477"/>
      <c r="G113" s="237" t="s">
        <v>20</v>
      </c>
      <c r="H113" s="6">
        <v>1</v>
      </c>
      <c r="I113" s="7"/>
      <c r="J113" s="7"/>
      <c r="K113" s="404"/>
    </row>
    <row r="114" spans="1:11" ht="38.25" x14ac:dyDescent="0.2">
      <c r="A114" s="393" t="s">
        <v>43</v>
      </c>
      <c r="B114" s="8"/>
      <c r="C114" s="393"/>
      <c r="D114" s="393" t="s">
        <v>82</v>
      </c>
      <c r="E114" s="476" t="s">
        <v>83</v>
      </c>
      <c r="F114" s="476"/>
      <c r="G114" s="9" t="s">
        <v>84</v>
      </c>
      <c r="H114" s="10">
        <v>0.05</v>
      </c>
      <c r="I114" s="11"/>
      <c r="J114" s="11"/>
    </row>
    <row r="115" spans="1:11" ht="38.25" x14ac:dyDescent="0.2">
      <c r="A115" s="393" t="s">
        <v>43</v>
      </c>
      <c r="B115" s="8"/>
      <c r="C115" s="393"/>
      <c r="D115" s="393" t="s">
        <v>86</v>
      </c>
      <c r="E115" s="476" t="s">
        <v>83</v>
      </c>
      <c r="F115" s="476"/>
      <c r="G115" s="9" t="s">
        <v>87</v>
      </c>
      <c r="H115" s="10">
        <v>3.7999999999999999E-2</v>
      </c>
      <c r="I115" s="11"/>
      <c r="J115" s="11"/>
    </row>
    <row r="116" spans="1:11" ht="30" customHeight="1" x14ac:dyDescent="0.2">
      <c r="A116" s="393" t="s">
        <v>43</v>
      </c>
      <c r="B116" s="8"/>
      <c r="C116" s="393"/>
      <c r="D116" s="393" t="s">
        <v>92</v>
      </c>
      <c r="E116" s="476" t="s">
        <v>46</v>
      </c>
      <c r="F116" s="476"/>
      <c r="G116" s="9" t="s">
        <v>47</v>
      </c>
      <c r="H116" s="10">
        <v>8.7999999999999995E-2</v>
      </c>
      <c r="I116" s="11"/>
      <c r="J116" s="11"/>
    </row>
    <row r="117" spans="1:11" ht="0.95" customHeight="1" x14ac:dyDescent="0.2">
      <c r="A117" s="393" t="s">
        <v>43</v>
      </c>
      <c r="B117" s="8"/>
      <c r="C117" s="393"/>
      <c r="D117" s="393" t="s">
        <v>94</v>
      </c>
      <c r="E117" s="476" t="s">
        <v>46</v>
      </c>
      <c r="F117" s="476"/>
      <c r="G117" s="9" t="s">
        <v>47</v>
      </c>
      <c r="H117" s="10">
        <v>0.438</v>
      </c>
      <c r="I117" s="11"/>
      <c r="J117" s="11"/>
    </row>
    <row r="118" spans="1:11" x14ac:dyDescent="0.2">
      <c r="A118" s="397" t="s">
        <v>50</v>
      </c>
      <c r="B118" s="12"/>
      <c r="C118" s="397"/>
      <c r="D118" s="397" t="s">
        <v>121</v>
      </c>
      <c r="E118" s="470" t="s">
        <v>53</v>
      </c>
      <c r="F118" s="470"/>
      <c r="G118" s="13" t="s">
        <v>35</v>
      </c>
      <c r="H118" s="14">
        <v>3.1E-2</v>
      </c>
      <c r="I118" s="15"/>
      <c r="J118" s="15"/>
    </row>
    <row r="119" spans="1:11" ht="25.5" x14ac:dyDescent="0.2">
      <c r="A119" s="397" t="s">
        <v>50</v>
      </c>
      <c r="B119" s="12"/>
      <c r="C119" s="397"/>
      <c r="D119" s="397" t="s">
        <v>123</v>
      </c>
      <c r="E119" s="470" t="s">
        <v>53</v>
      </c>
      <c r="F119" s="470"/>
      <c r="G119" s="13" t="s">
        <v>56</v>
      </c>
      <c r="H119" s="14">
        <v>4.1180000000000003</v>
      </c>
      <c r="I119" s="15"/>
      <c r="J119" s="15"/>
    </row>
    <row r="120" spans="1:11" ht="14.25" customHeight="1" x14ac:dyDescent="0.2">
      <c r="A120" s="397" t="s">
        <v>50</v>
      </c>
      <c r="B120" s="12"/>
      <c r="C120" s="397"/>
      <c r="D120" s="397" t="s">
        <v>125</v>
      </c>
      <c r="E120" s="470" t="s">
        <v>53</v>
      </c>
      <c r="F120" s="470"/>
      <c r="G120" s="13" t="s">
        <v>56</v>
      </c>
      <c r="H120" s="14">
        <v>3.7069999999999999</v>
      </c>
      <c r="I120" s="15"/>
      <c r="J120" s="15"/>
    </row>
    <row r="121" spans="1:11" ht="21" customHeight="1" x14ac:dyDescent="0.2">
      <c r="A121" s="398"/>
      <c r="B121" s="398"/>
      <c r="C121" s="398"/>
      <c r="D121" s="398"/>
      <c r="E121" s="398" t="s">
        <v>73</v>
      </c>
      <c r="F121" s="122"/>
      <c r="G121" s="398" t="s">
        <v>74</v>
      </c>
      <c r="H121" s="122"/>
      <c r="I121" s="398" t="s">
        <v>75</v>
      </c>
      <c r="J121" s="122"/>
    </row>
    <row r="122" spans="1:11" ht="17.25" customHeight="1" x14ac:dyDescent="0.2">
      <c r="A122" s="398"/>
      <c r="B122" s="398"/>
      <c r="C122" s="398"/>
      <c r="D122" s="398"/>
      <c r="E122" s="398" t="s">
        <v>76</v>
      </c>
      <c r="F122" s="122"/>
      <c r="G122" s="398"/>
      <c r="H122" s="471" t="s">
        <v>77</v>
      </c>
      <c r="I122" s="471"/>
      <c r="J122" s="122"/>
    </row>
    <row r="123" spans="1:11" ht="32.25" customHeight="1" x14ac:dyDescent="0.2">
      <c r="A123" s="399"/>
      <c r="B123" s="399"/>
      <c r="C123" s="399"/>
      <c r="D123" s="399"/>
      <c r="E123" s="399"/>
      <c r="F123" s="399"/>
      <c r="G123" s="399" t="s">
        <v>78</v>
      </c>
      <c r="H123" s="123">
        <v>4.8</v>
      </c>
      <c r="I123" s="399" t="s">
        <v>79</v>
      </c>
      <c r="J123" s="404"/>
    </row>
    <row r="124" spans="1:11" ht="24" customHeight="1" x14ac:dyDescent="0.2">
      <c r="A124" s="392" t="s">
        <v>428</v>
      </c>
      <c r="B124" s="236" t="s">
        <v>3</v>
      </c>
      <c r="C124" s="392" t="s">
        <v>4</v>
      </c>
      <c r="D124" s="392" t="s">
        <v>5</v>
      </c>
      <c r="E124" s="472" t="s">
        <v>40</v>
      </c>
      <c r="F124" s="472"/>
      <c r="G124" s="235" t="s">
        <v>6</v>
      </c>
      <c r="H124" s="236" t="s">
        <v>7</v>
      </c>
      <c r="I124" s="236" t="s">
        <v>8</v>
      </c>
      <c r="J124" s="236" t="s">
        <v>9</v>
      </c>
    </row>
    <row r="125" spans="1:11" ht="38.25" x14ac:dyDescent="0.2">
      <c r="A125" s="396" t="s">
        <v>41</v>
      </c>
      <c r="B125" s="238"/>
      <c r="C125" s="396"/>
      <c r="D125" s="396" t="s">
        <v>220</v>
      </c>
      <c r="E125" s="477" t="s">
        <v>90</v>
      </c>
      <c r="F125" s="477"/>
      <c r="G125" s="237" t="s">
        <v>30</v>
      </c>
      <c r="H125" s="6">
        <v>1</v>
      </c>
      <c r="I125" s="7"/>
      <c r="J125" s="7"/>
      <c r="K125" s="404"/>
    </row>
    <row r="126" spans="1:11" ht="14.25" customHeight="1" x14ac:dyDescent="0.2">
      <c r="A126" s="393" t="s">
        <v>43</v>
      </c>
      <c r="B126" s="8"/>
      <c r="C126" s="393"/>
      <c r="D126" s="393" t="s">
        <v>222</v>
      </c>
      <c r="E126" s="476" t="s">
        <v>83</v>
      </c>
      <c r="F126" s="476"/>
      <c r="G126" s="9" t="s">
        <v>84</v>
      </c>
      <c r="H126" s="10">
        <v>0.79</v>
      </c>
      <c r="I126" s="11"/>
      <c r="J126" s="11"/>
    </row>
    <row r="127" spans="1:11" ht="38.25" x14ac:dyDescent="0.2">
      <c r="A127" s="393" t="s">
        <v>43</v>
      </c>
      <c r="B127" s="8"/>
      <c r="C127" s="393"/>
      <c r="D127" s="393" t="s">
        <v>224</v>
      </c>
      <c r="E127" s="476" t="s">
        <v>83</v>
      </c>
      <c r="F127" s="476"/>
      <c r="G127" s="9" t="s">
        <v>87</v>
      </c>
      <c r="H127" s="10">
        <v>0.75</v>
      </c>
      <c r="I127" s="11"/>
      <c r="J127" s="11"/>
    </row>
    <row r="128" spans="1:11" ht="0.95" customHeight="1" x14ac:dyDescent="0.2">
      <c r="A128" s="393" t="s">
        <v>43</v>
      </c>
      <c r="B128" s="8"/>
      <c r="C128" s="393"/>
      <c r="D128" s="393" t="s">
        <v>49</v>
      </c>
      <c r="E128" s="476" t="s">
        <v>46</v>
      </c>
      <c r="F128" s="476"/>
      <c r="G128" s="9" t="s">
        <v>47</v>
      </c>
      <c r="H128" s="10">
        <v>2.44</v>
      </c>
      <c r="I128" s="11"/>
      <c r="J128" s="11"/>
    </row>
    <row r="129" spans="1:11" ht="24" customHeight="1" x14ac:dyDescent="0.2">
      <c r="A129" s="393" t="s">
        <v>43</v>
      </c>
      <c r="B129" s="8"/>
      <c r="C129" s="393"/>
      <c r="D129" s="393" t="s">
        <v>226</v>
      </c>
      <c r="E129" s="476" t="s">
        <v>46</v>
      </c>
      <c r="F129" s="476"/>
      <c r="G129" s="9" t="s">
        <v>47</v>
      </c>
      <c r="H129" s="10">
        <v>1.54</v>
      </c>
      <c r="I129" s="11"/>
      <c r="J129" s="11"/>
    </row>
    <row r="130" spans="1:11" ht="25.5" x14ac:dyDescent="0.2">
      <c r="A130" s="397" t="s">
        <v>50</v>
      </c>
      <c r="B130" s="12"/>
      <c r="C130" s="397"/>
      <c r="D130" s="397" t="s">
        <v>228</v>
      </c>
      <c r="E130" s="470" t="s">
        <v>53</v>
      </c>
      <c r="F130" s="470"/>
      <c r="G130" s="13" t="s">
        <v>30</v>
      </c>
      <c r="H130" s="14">
        <v>0.70099999999999996</v>
      </c>
      <c r="I130" s="15"/>
      <c r="J130" s="15"/>
    </row>
    <row r="131" spans="1:11" ht="14.25" customHeight="1" x14ac:dyDescent="0.2">
      <c r="A131" s="397" t="s">
        <v>50</v>
      </c>
      <c r="B131" s="12"/>
      <c r="C131" s="397"/>
      <c r="D131" s="397" t="s">
        <v>230</v>
      </c>
      <c r="E131" s="470" t="s">
        <v>53</v>
      </c>
      <c r="F131" s="470"/>
      <c r="G131" s="13" t="s">
        <v>35</v>
      </c>
      <c r="H131" s="14">
        <v>486.85</v>
      </c>
      <c r="I131" s="15"/>
      <c r="J131" s="15"/>
    </row>
    <row r="132" spans="1:11" ht="30" customHeight="1" x14ac:dyDescent="0.2">
      <c r="A132" s="397" t="s">
        <v>50</v>
      </c>
      <c r="B132" s="12"/>
      <c r="C132" s="397"/>
      <c r="D132" s="397" t="s">
        <v>232</v>
      </c>
      <c r="E132" s="470" t="s">
        <v>53</v>
      </c>
      <c r="F132" s="470"/>
      <c r="G132" s="13" t="s">
        <v>30</v>
      </c>
      <c r="H132" s="14">
        <v>0.56100000000000005</v>
      </c>
      <c r="I132" s="15"/>
      <c r="J132" s="15"/>
    </row>
    <row r="133" spans="1:11" x14ac:dyDescent="0.2">
      <c r="A133" s="398"/>
      <c r="B133" s="398"/>
      <c r="C133" s="398"/>
      <c r="D133" s="398"/>
      <c r="E133" s="398" t="s">
        <v>73</v>
      </c>
      <c r="F133" s="122"/>
      <c r="G133" s="398" t="s">
        <v>74</v>
      </c>
      <c r="H133" s="122"/>
      <c r="I133" s="398" t="s">
        <v>75</v>
      </c>
      <c r="J133" s="122"/>
    </row>
    <row r="134" spans="1:11" x14ac:dyDescent="0.2">
      <c r="A134" s="398"/>
      <c r="B134" s="398"/>
      <c r="C134" s="398"/>
      <c r="D134" s="398"/>
      <c r="E134" s="398" t="s">
        <v>76</v>
      </c>
      <c r="F134" s="122"/>
      <c r="G134" s="398"/>
      <c r="H134" s="471" t="s">
        <v>77</v>
      </c>
      <c r="I134" s="471"/>
      <c r="J134" s="122"/>
    </row>
    <row r="135" spans="1:11" ht="37.5" customHeight="1" x14ac:dyDescent="0.2">
      <c r="A135" s="399"/>
      <c r="B135" s="399"/>
      <c r="C135" s="399"/>
      <c r="D135" s="399"/>
      <c r="E135" s="399"/>
      <c r="F135" s="399"/>
      <c r="G135" s="399" t="s">
        <v>78</v>
      </c>
      <c r="H135" s="123">
        <v>0.27</v>
      </c>
      <c r="I135" s="399" t="s">
        <v>79</v>
      </c>
      <c r="J135" s="404"/>
    </row>
    <row r="136" spans="1:11" ht="30" customHeight="1" x14ac:dyDescent="0.2">
      <c r="A136" s="392" t="s">
        <v>430</v>
      </c>
      <c r="B136" s="236" t="s">
        <v>3</v>
      </c>
      <c r="C136" s="392" t="s">
        <v>4</v>
      </c>
      <c r="D136" s="392" t="s">
        <v>5</v>
      </c>
      <c r="E136" s="472" t="s">
        <v>40</v>
      </c>
      <c r="F136" s="472"/>
      <c r="G136" s="235" t="s">
        <v>6</v>
      </c>
      <c r="H136" s="236" t="s">
        <v>7</v>
      </c>
      <c r="I136" s="236" t="s">
        <v>8</v>
      </c>
      <c r="J136" s="236" t="s">
        <v>9</v>
      </c>
    </row>
    <row r="137" spans="1:11" ht="24" customHeight="1" x14ac:dyDescent="0.2">
      <c r="A137" s="400" t="s">
        <v>50</v>
      </c>
      <c r="B137" s="17"/>
      <c r="C137" s="400"/>
      <c r="D137" s="400" t="s">
        <v>416</v>
      </c>
      <c r="E137" s="475" t="s">
        <v>118</v>
      </c>
      <c r="F137" s="475"/>
      <c r="G137" s="18" t="s">
        <v>17</v>
      </c>
      <c r="H137" s="19">
        <v>1</v>
      </c>
      <c r="I137" s="20"/>
      <c r="J137" s="20"/>
      <c r="K137" s="404"/>
    </row>
    <row r="138" spans="1:11" ht="24" customHeight="1" x14ac:dyDescent="0.2">
      <c r="A138" s="398"/>
      <c r="B138" s="398"/>
      <c r="C138" s="398"/>
      <c r="D138" s="398"/>
      <c r="E138" s="398" t="s">
        <v>73</v>
      </c>
      <c r="F138" s="122"/>
      <c r="G138" s="398" t="s">
        <v>74</v>
      </c>
      <c r="H138" s="122"/>
      <c r="I138" s="398" t="s">
        <v>75</v>
      </c>
      <c r="J138" s="122"/>
    </row>
    <row r="139" spans="1:11" x14ac:dyDescent="0.2">
      <c r="A139" s="398"/>
      <c r="B139" s="398"/>
      <c r="C139" s="398"/>
      <c r="D139" s="398"/>
      <c r="E139" s="398" t="s">
        <v>76</v>
      </c>
      <c r="F139" s="122"/>
      <c r="G139" s="398"/>
      <c r="H139" s="471" t="s">
        <v>77</v>
      </c>
      <c r="I139" s="471"/>
      <c r="J139" s="122"/>
    </row>
    <row r="140" spans="1:11" ht="31.5" customHeight="1" thickBot="1" x14ac:dyDescent="0.25">
      <c r="A140" s="399"/>
      <c r="B140" s="399"/>
      <c r="C140" s="399"/>
      <c r="D140" s="399"/>
      <c r="E140" s="399"/>
      <c r="F140" s="399"/>
      <c r="G140" s="399" t="s">
        <v>78</v>
      </c>
      <c r="H140" s="123">
        <v>12</v>
      </c>
      <c r="I140" s="399" t="s">
        <v>79</v>
      </c>
      <c r="J140" s="404"/>
    </row>
    <row r="141" spans="1:11" ht="0.95" customHeight="1" thickTop="1" thickBot="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</row>
    <row r="142" spans="1:11" ht="0.95" customHeight="1" thickTop="1" thickBot="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</row>
    <row r="143" spans="1:11" ht="0.95" customHeight="1" thickTop="1" x14ac:dyDescent="0.2">
      <c r="A143" s="16"/>
      <c r="B143" s="16"/>
      <c r="C143" s="16"/>
      <c r="D143" s="16"/>
      <c r="E143" s="16"/>
      <c r="F143" s="16"/>
      <c r="G143" s="16"/>
      <c r="H143" s="16"/>
      <c r="I143" s="16"/>
      <c r="J143" s="16"/>
    </row>
    <row r="144" spans="1:11" ht="24" customHeight="1" x14ac:dyDescent="0.2">
      <c r="A144" s="214" t="s">
        <v>33</v>
      </c>
      <c r="B144" s="401"/>
      <c r="C144" s="401"/>
      <c r="D144" s="211" t="s">
        <v>34</v>
      </c>
      <c r="E144" s="401"/>
      <c r="F144" s="495"/>
      <c r="G144" s="496"/>
      <c r="H144" s="2"/>
      <c r="I144" s="401"/>
      <c r="J144" s="121"/>
    </row>
    <row r="145" spans="1:12" ht="28.5" customHeight="1" x14ac:dyDescent="0.2">
      <c r="A145" s="396" t="s">
        <v>41</v>
      </c>
      <c r="B145" s="238"/>
      <c r="C145" s="396"/>
      <c r="D145" s="396" t="s">
        <v>27</v>
      </c>
      <c r="E145" s="477" t="s">
        <v>46</v>
      </c>
      <c r="F145" s="477"/>
      <c r="G145" s="237" t="s">
        <v>20</v>
      </c>
      <c r="H145" s="6">
        <v>1</v>
      </c>
      <c r="I145" s="7"/>
      <c r="J145" s="7"/>
      <c r="K145" s="404"/>
    </row>
    <row r="146" spans="1:12" ht="24" customHeight="1" x14ac:dyDescent="0.2">
      <c r="A146" s="393" t="s">
        <v>43</v>
      </c>
      <c r="B146" s="8"/>
      <c r="C146" s="393"/>
      <c r="D146" s="393" t="s">
        <v>49</v>
      </c>
      <c r="E146" s="476" t="s">
        <v>46</v>
      </c>
      <c r="F146" s="476"/>
      <c r="G146" s="9" t="s">
        <v>47</v>
      </c>
      <c r="H146" s="10">
        <v>0.1</v>
      </c>
      <c r="I146" s="11"/>
      <c r="J146" s="11"/>
    </row>
    <row r="147" spans="1:12" ht="24" customHeight="1" x14ac:dyDescent="0.2">
      <c r="A147" s="397" t="s">
        <v>50</v>
      </c>
      <c r="B147" s="12"/>
      <c r="C147" s="397"/>
      <c r="D147" s="397" t="s">
        <v>117</v>
      </c>
      <c r="E147" s="470" t="s">
        <v>118</v>
      </c>
      <c r="F147" s="470"/>
      <c r="G147" s="13" t="s">
        <v>17</v>
      </c>
      <c r="H147" s="14">
        <v>2.5000000000000001E-5</v>
      </c>
      <c r="I147" s="15"/>
      <c r="J147" s="15"/>
    </row>
    <row r="148" spans="1:12" ht="36" customHeight="1" x14ac:dyDescent="0.2">
      <c r="A148" s="397" t="s">
        <v>50</v>
      </c>
      <c r="B148" s="12"/>
      <c r="C148" s="397"/>
      <c r="D148" s="397" t="s">
        <v>413</v>
      </c>
      <c r="E148" s="470" t="s">
        <v>118</v>
      </c>
      <c r="F148" s="470"/>
      <c r="G148" s="13" t="s">
        <v>17</v>
      </c>
      <c r="H148" s="14">
        <v>1</v>
      </c>
      <c r="I148" s="15"/>
      <c r="J148" s="15"/>
    </row>
    <row r="149" spans="1:12" ht="36" customHeight="1" x14ac:dyDescent="0.2">
      <c r="A149" s="398"/>
      <c r="B149" s="398"/>
      <c r="C149" s="398"/>
      <c r="D149" s="398"/>
      <c r="E149" s="398" t="s">
        <v>73</v>
      </c>
      <c r="F149" s="122"/>
      <c r="G149" s="398" t="s">
        <v>74</v>
      </c>
      <c r="H149" s="122"/>
      <c r="I149" s="398" t="s">
        <v>75</v>
      </c>
      <c r="J149" s="122"/>
    </row>
    <row r="150" spans="1:12" x14ac:dyDescent="0.2">
      <c r="A150" s="398"/>
      <c r="B150" s="398"/>
      <c r="C150" s="398"/>
      <c r="D150" s="398"/>
      <c r="E150" s="398" t="s">
        <v>76</v>
      </c>
      <c r="F150" s="122"/>
      <c r="G150" s="398"/>
      <c r="H150" s="471" t="s">
        <v>77</v>
      </c>
      <c r="I150" s="471"/>
      <c r="J150" s="122"/>
      <c r="L150" s="21"/>
    </row>
    <row r="151" spans="1:12" ht="14.25" customHeight="1" thickBot="1" x14ac:dyDescent="0.25">
      <c r="A151" s="399"/>
      <c r="B151" s="399"/>
      <c r="C151" s="399"/>
      <c r="D151" s="399"/>
      <c r="E151" s="399"/>
      <c r="F151" s="399"/>
      <c r="G151" s="399" t="s">
        <v>78</v>
      </c>
      <c r="H151" s="123">
        <v>3.84</v>
      </c>
      <c r="I151" s="399" t="s">
        <v>79</v>
      </c>
      <c r="J151" s="404"/>
    </row>
    <row r="152" spans="1:12" ht="0.95" customHeight="1" thickTop="1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</row>
    <row r="153" spans="1:12" ht="15" thickBot="1" x14ac:dyDescent="0.25">
      <c r="A153" s="402"/>
      <c r="B153" s="402"/>
      <c r="C153" s="402"/>
      <c r="D153" s="402"/>
      <c r="E153" s="402"/>
      <c r="F153" s="402"/>
      <c r="G153" s="402"/>
      <c r="H153" s="402"/>
      <c r="I153" s="402"/>
      <c r="J153" s="402"/>
      <c r="L153" s="21"/>
    </row>
    <row r="154" spans="1:12" x14ac:dyDescent="0.2">
      <c r="A154" s="488"/>
      <c r="B154" s="488"/>
      <c r="C154" s="488"/>
      <c r="D154" s="239"/>
      <c r="E154" s="399"/>
      <c r="F154" s="499" t="s">
        <v>36</v>
      </c>
      <c r="G154" s="500"/>
      <c r="H154" s="497"/>
      <c r="I154" s="497"/>
      <c r="J154" s="498"/>
      <c r="K154" s="21"/>
    </row>
    <row r="155" spans="1:12" x14ac:dyDescent="0.2">
      <c r="A155" s="488"/>
      <c r="B155" s="488"/>
      <c r="C155" s="488"/>
      <c r="D155" s="239"/>
      <c r="E155" s="399"/>
      <c r="F155" s="489" t="s">
        <v>37</v>
      </c>
      <c r="G155" s="490"/>
      <c r="H155" s="491"/>
      <c r="I155" s="491"/>
      <c r="J155" s="492"/>
      <c r="L155" s="21"/>
    </row>
    <row r="156" spans="1:12" ht="15" thickBot="1" x14ac:dyDescent="0.25">
      <c r="A156" s="488"/>
      <c r="B156" s="488"/>
      <c r="C156" s="488"/>
      <c r="D156" s="239"/>
      <c r="E156" s="399"/>
      <c r="F156" s="493" t="s">
        <v>38</v>
      </c>
      <c r="G156" s="494"/>
      <c r="H156" s="226"/>
      <c r="I156" s="227"/>
      <c r="J156" s="228"/>
    </row>
    <row r="157" spans="1:12" x14ac:dyDescent="0.2">
      <c r="A157" s="124"/>
      <c r="B157" s="124"/>
      <c r="C157" s="124"/>
      <c r="D157" s="124"/>
      <c r="E157" s="124"/>
      <c r="F157" s="124"/>
      <c r="G157" s="124"/>
      <c r="H157" s="124"/>
      <c r="I157" s="124"/>
      <c r="J157" s="124"/>
    </row>
    <row r="158" spans="1:12" ht="21" x14ac:dyDescent="0.2">
      <c r="A158" s="486" t="s">
        <v>273</v>
      </c>
      <c r="B158" s="486"/>
      <c r="C158" s="486"/>
      <c r="D158" s="486"/>
      <c r="E158" s="486"/>
      <c r="F158" s="486"/>
      <c r="G158" s="486"/>
      <c r="H158" s="486"/>
      <c r="I158" s="486"/>
      <c r="J158" s="486"/>
      <c r="K158" s="225"/>
    </row>
    <row r="159" spans="1:12" ht="15" x14ac:dyDescent="0.2">
      <c r="A159" s="392"/>
      <c r="B159" s="236" t="s">
        <v>3</v>
      </c>
      <c r="C159" s="392" t="s">
        <v>4</v>
      </c>
      <c r="D159" s="392" t="s">
        <v>5</v>
      </c>
      <c r="E159" s="473" t="s">
        <v>40</v>
      </c>
      <c r="F159" s="474"/>
      <c r="G159" s="235" t="s">
        <v>6</v>
      </c>
      <c r="H159" s="236" t="s">
        <v>7</v>
      </c>
      <c r="I159" s="236" t="s">
        <v>8</v>
      </c>
      <c r="J159" s="236" t="s">
        <v>9</v>
      </c>
    </row>
    <row r="160" spans="1:12" ht="14.25" customHeight="1" x14ac:dyDescent="0.2">
      <c r="A160" s="396" t="s">
        <v>41</v>
      </c>
      <c r="B160" s="238"/>
      <c r="C160" s="396"/>
      <c r="D160" s="396" t="s">
        <v>92</v>
      </c>
      <c r="E160" s="479" t="s">
        <v>46</v>
      </c>
      <c r="F160" s="480"/>
      <c r="G160" s="237" t="s">
        <v>47</v>
      </c>
      <c r="H160" s="6">
        <v>1</v>
      </c>
      <c r="I160" s="7"/>
      <c r="J160" s="7"/>
    </row>
    <row r="161" spans="1:10" ht="25.5" x14ac:dyDescent="0.2">
      <c r="A161" s="393" t="s">
        <v>43</v>
      </c>
      <c r="B161" s="8"/>
      <c r="C161" s="393"/>
      <c r="D161" s="393" t="s">
        <v>275</v>
      </c>
      <c r="E161" s="481" t="s">
        <v>46</v>
      </c>
      <c r="F161" s="482"/>
      <c r="G161" s="9" t="s">
        <v>47</v>
      </c>
      <c r="H161" s="10">
        <v>1</v>
      </c>
      <c r="I161" s="11"/>
      <c r="J161" s="11"/>
    </row>
    <row r="162" spans="1:10" ht="25.5" x14ac:dyDescent="0.2">
      <c r="A162" s="393" t="s">
        <v>43</v>
      </c>
      <c r="B162" s="8"/>
      <c r="C162" s="393"/>
      <c r="D162" s="393" t="s">
        <v>277</v>
      </c>
      <c r="E162" s="481" t="s">
        <v>46</v>
      </c>
      <c r="F162" s="482"/>
      <c r="G162" s="9" t="s">
        <v>47</v>
      </c>
      <c r="H162" s="10">
        <v>1</v>
      </c>
      <c r="I162" s="11"/>
      <c r="J162" s="11"/>
    </row>
    <row r="163" spans="1:10" ht="25.5" x14ac:dyDescent="0.2">
      <c r="A163" s="393" t="s">
        <v>43</v>
      </c>
      <c r="B163" s="8"/>
      <c r="C163" s="393"/>
      <c r="D163" s="393" t="s">
        <v>279</v>
      </c>
      <c r="E163" s="481" t="s">
        <v>46</v>
      </c>
      <c r="F163" s="482"/>
      <c r="G163" s="9" t="s">
        <v>47</v>
      </c>
      <c r="H163" s="10">
        <v>1</v>
      </c>
      <c r="I163" s="11"/>
      <c r="J163" s="11"/>
    </row>
    <row r="164" spans="1:10" x14ac:dyDescent="0.2">
      <c r="A164" s="397" t="s">
        <v>50</v>
      </c>
      <c r="B164" s="12"/>
      <c r="C164" s="397"/>
      <c r="D164" s="397" t="s">
        <v>281</v>
      </c>
      <c r="E164" s="483" t="s">
        <v>126</v>
      </c>
      <c r="F164" s="484"/>
      <c r="G164" s="13" t="s">
        <v>47</v>
      </c>
      <c r="H164" s="14">
        <v>1</v>
      </c>
      <c r="I164" s="15"/>
      <c r="J164" s="15"/>
    </row>
    <row r="165" spans="1:10" x14ac:dyDescent="0.2">
      <c r="A165" s="397" t="s">
        <v>50</v>
      </c>
      <c r="B165" s="12"/>
      <c r="C165" s="397"/>
      <c r="D165" s="397" t="s">
        <v>283</v>
      </c>
      <c r="E165" s="483" t="s">
        <v>284</v>
      </c>
      <c r="F165" s="484"/>
      <c r="G165" s="13" t="s">
        <v>47</v>
      </c>
      <c r="H165" s="14">
        <v>1</v>
      </c>
      <c r="I165" s="15"/>
      <c r="J165" s="15"/>
    </row>
    <row r="166" spans="1:10" x14ac:dyDescent="0.2">
      <c r="A166" s="397" t="s">
        <v>50</v>
      </c>
      <c r="B166" s="12"/>
      <c r="C166" s="397"/>
      <c r="D166" s="397" t="s">
        <v>286</v>
      </c>
      <c r="E166" s="483" t="s">
        <v>126</v>
      </c>
      <c r="F166" s="484"/>
      <c r="G166" s="13" t="s">
        <v>47</v>
      </c>
      <c r="H166" s="14">
        <v>1</v>
      </c>
      <c r="I166" s="15"/>
      <c r="J166" s="15"/>
    </row>
    <row r="167" spans="1:10" x14ac:dyDescent="0.2">
      <c r="A167" s="397" t="s">
        <v>50</v>
      </c>
      <c r="B167" s="12"/>
      <c r="C167" s="397"/>
      <c r="D167" s="397" t="s">
        <v>288</v>
      </c>
      <c r="E167" s="483" t="s">
        <v>289</v>
      </c>
      <c r="F167" s="484"/>
      <c r="G167" s="13" t="s">
        <v>47</v>
      </c>
      <c r="H167" s="14">
        <v>1</v>
      </c>
      <c r="I167" s="15"/>
      <c r="J167" s="15"/>
    </row>
    <row r="168" spans="1:10" x14ac:dyDescent="0.2">
      <c r="A168" s="397" t="s">
        <v>50</v>
      </c>
      <c r="B168" s="12"/>
      <c r="C168" s="397"/>
      <c r="D168" s="397" t="s">
        <v>291</v>
      </c>
      <c r="E168" s="483" t="s">
        <v>234</v>
      </c>
      <c r="F168" s="484"/>
      <c r="G168" s="13" t="s">
        <v>47</v>
      </c>
      <c r="H168" s="14">
        <v>1</v>
      </c>
      <c r="I168" s="15"/>
      <c r="J168" s="15"/>
    </row>
    <row r="169" spans="1:10" x14ac:dyDescent="0.2">
      <c r="A169" s="398"/>
      <c r="B169" s="398"/>
      <c r="C169" s="398"/>
      <c r="D169" s="398"/>
      <c r="E169" s="398" t="s">
        <v>73</v>
      </c>
      <c r="F169" s="122"/>
      <c r="G169" s="398" t="s">
        <v>74</v>
      </c>
      <c r="H169" s="122"/>
      <c r="I169" s="398" t="s">
        <v>75</v>
      </c>
      <c r="J169" s="122"/>
    </row>
    <row r="170" spans="1:10" ht="15" customHeight="1" thickBot="1" x14ac:dyDescent="0.25">
      <c r="A170" s="398"/>
      <c r="B170" s="398"/>
      <c r="C170" s="398"/>
      <c r="D170" s="398"/>
      <c r="E170" s="398" t="s">
        <v>76</v>
      </c>
      <c r="F170" s="122"/>
      <c r="G170" s="398"/>
      <c r="H170" s="478" t="s">
        <v>77</v>
      </c>
      <c r="I170" s="478"/>
      <c r="J170" s="122"/>
    </row>
    <row r="171" spans="1:10" ht="15" thickTop="1" x14ac:dyDescent="0.2">
      <c r="A171" s="16"/>
      <c r="B171" s="16"/>
      <c r="C171" s="16"/>
      <c r="D171" s="16"/>
      <c r="E171" s="16"/>
      <c r="F171" s="16"/>
      <c r="G171" s="16"/>
      <c r="H171" s="16"/>
      <c r="I171" s="16"/>
      <c r="J171" s="16"/>
    </row>
    <row r="172" spans="1:10" ht="15" x14ac:dyDescent="0.2">
      <c r="A172" s="392"/>
      <c r="B172" s="236" t="s">
        <v>3</v>
      </c>
      <c r="C172" s="392" t="s">
        <v>4</v>
      </c>
      <c r="D172" s="392" t="s">
        <v>5</v>
      </c>
      <c r="E172" s="473" t="s">
        <v>40</v>
      </c>
      <c r="F172" s="474"/>
      <c r="G172" s="235" t="s">
        <v>6</v>
      </c>
      <c r="H172" s="236" t="s">
        <v>7</v>
      </c>
      <c r="I172" s="236" t="s">
        <v>8</v>
      </c>
      <c r="J172" s="236" t="s">
        <v>9</v>
      </c>
    </row>
    <row r="173" spans="1:10" ht="14.25" customHeight="1" x14ac:dyDescent="0.2">
      <c r="A173" s="396" t="s">
        <v>41</v>
      </c>
      <c r="B173" s="238"/>
      <c r="C173" s="396"/>
      <c r="D173" s="396" t="s">
        <v>265</v>
      </c>
      <c r="E173" s="479" t="s">
        <v>46</v>
      </c>
      <c r="F173" s="480"/>
      <c r="G173" s="237" t="s">
        <v>47</v>
      </c>
      <c r="H173" s="6">
        <v>1</v>
      </c>
      <c r="I173" s="7"/>
      <c r="J173" s="7"/>
    </row>
    <row r="174" spans="1:10" ht="25.5" x14ac:dyDescent="0.2">
      <c r="A174" s="393" t="s">
        <v>43</v>
      </c>
      <c r="B174" s="8"/>
      <c r="C174" s="393"/>
      <c r="D174" s="393" t="s">
        <v>275</v>
      </c>
      <c r="E174" s="481" t="s">
        <v>46</v>
      </c>
      <c r="F174" s="482"/>
      <c r="G174" s="9" t="s">
        <v>47</v>
      </c>
      <c r="H174" s="10">
        <v>1</v>
      </c>
      <c r="I174" s="11"/>
      <c r="J174" s="11"/>
    </row>
    <row r="175" spans="1:10" ht="25.5" x14ac:dyDescent="0.2">
      <c r="A175" s="393" t="s">
        <v>43</v>
      </c>
      <c r="B175" s="8"/>
      <c r="C175" s="393"/>
      <c r="D175" s="393" t="s">
        <v>277</v>
      </c>
      <c r="E175" s="481" t="s">
        <v>46</v>
      </c>
      <c r="F175" s="482"/>
      <c r="G175" s="9" t="s">
        <v>47</v>
      </c>
      <c r="H175" s="10">
        <v>1</v>
      </c>
      <c r="I175" s="11"/>
      <c r="J175" s="11"/>
    </row>
    <row r="176" spans="1:10" ht="38.25" x14ac:dyDescent="0.2">
      <c r="A176" s="393" t="s">
        <v>43</v>
      </c>
      <c r="B176" s="8"/>
      <c r="C176" s="393"/>
      <c r="D176" s="393" t="s">
        <v>293</v>
      </c>
      <c r="E176" s="481" t="s">
        <v>46</v>
      </c>
      <c r="F176" s="482"/>
      <c r="G176" s="9" t="s">
        <v>47</v>
      </c>
      <c r="H176" s="10">
        <v>1</v>
      </c>
      <c r="I176" s="11"/>
      <c r="J176" s="11"/>
    </row>
    <row r="177" spans="1:10" x14ac:dyDescent="0.2">
      <c r="A177" s="397" t="s">
        <v>50</v>
      </c>
      <c r="B177" s="12"/>
      <c r="C177" s="397"/>
      <c r="D177" s="397" t="s">
        <v>295</v>
      </c>
      <c r="E177" s="483" t="s">
        <v>284</v>
      </c>
      <c r="F177" s="484"/>
      <c r="G177" s="13" t="s">
        <v>47</v>
      </c>
      <c r="H177" s="14">
        <v>1</v>
      </c>
      <c r="I177" s="15"/>
      <c r="J177" s="15"/>
    </row>
    <row r="178" spans="1:10" x14ac:dyDescent="0.2">
      <c r="A178" s="397" t="s">
        <v>50</v>
      </c>
      <c r="B178" s="12"/>
      <c r="C178" s="397"/>
      <c r="D178" s="397" t="s">
        <v>281</v>
      </c>
      <c r="E178" s="483" t="s">
        <v>126</v>
      </c>
      <c r="F178" s="484"/>
      <c r="G178" s="13" t="s">
        <v>47</v>
      </c>
      <c r="H178" s="14">
        <v>1</v>
      </c>
      <c r="I178" s="15"/>
      <c r="J178" s="15"/>
    </row>
    <row r="179" spans="1:10" x14ac:dyDescent="0.2">
      <c r="A179" s="397" t="s">
        <v>50</v>
      </c>
      <c r="B179" s="12"/>
      <c r="C179" s="397"/>
      <c r="D179" s="397" t="s">
        <v>286</v>
      </c>
      <c r="E179" s="483" t="s">
        <v>126</v>
      </c>
      <c r="F179" s="484"/>
      <c r="G179" s="13" t="s">
        <v>47</v>
      </c>
      <c r="H179" s="14">
        <v>1</v>
      </c>
      <c r="I179" s="15"/>
      <c r="J179" s="15"/>
    </row>
    <row r="180" spans="1:10" x14ac:dyDescent="0.2">
      <c r="A180" s="397" t="s">
        <v>50</v>
      </c>
      <c r="B180" s="12"/>
      <c r="C180" s="397"/>
      <c r="D180" s="397" t="s">
        <v>288</v>
      </c>
      <c r="E180" s="483" t="s">
        <v>289</v>
      </c>
      <c r="F180" s="484"/>
      <c r="G180" s="13" t="s">
        <v>47</v>
      </c>
      <c r="H180" s="14">
        <v>1</v>
      </c>
      <c r="I180" s="15"/>
      <c r="J180" s="15"/>
    </row>
    <row r="181" spans="1:10" x14ac:dyDescent="0.2">
      <c r="A181" s="397" t="s">
        <v>50</v>
      </c>
      <c r="B181" s="12"/>
      <c r="C181" s="397"/>
      <c r="D181" s="397" t="s">
        <v>291</v>
      </c>
      <c r="E181" s="483" t="s">
        <v>234</v>
      </c>
      <c r="F181" s="484"/>
      <c r="G181" s="13" t="s">
        <v>47</v>
      </c>
      <c r="H181" s="14">
        <v>1</v>
      </c>
      <c r="I181" s="15"/>
      <c r="J181" s="15"/>
    </row>
    <row r="182" spans="1:10" x14ac:dyDescent="0.2">
      <c r="A182" s="398"/>
      <c r="B182" s="398"/>
      <c r="C182" s="398"/>
      <c r="D182" s="398"/>
      <c r="E182" s="398" t="s">
        <v>73</v>
      </c>
      <c r="F182" s="122"/>
      <c r="G182" s="398" t="s">
        <v>74</v>
      </c>
      <c r="H182" s="122"/>
      <c r="I182" s="398" t="s">
        <v>75</v>
      </c>
      <c r="J182" s="122"/>
    </row>
    <row r="183" spans="1:10" ht="15" customHeight="1" thickBot="1" x14ac:dyDescent="0.25">
      <c r="A183" s="398"/>
      <c r="B183" s="398"/>
      <c r="C183" s="398"/>
      <c r="D183" s="398"/>
      <c r="E183" s="398" t="s">
        <v>76</v>
      </c>
      <c r="F183" s="122"/>
      <c r="G183" s="398"/>
      <c r="H183" s="478" t="s">
        <v>77</v>
      </c>
      <c r="I183" s="478"/>
      <c r="J183" s="122"/>
    </row>
    <row r="184" spans="1:10" ht="15" thickTop="1" x14ac:dyDescent="0.2">
      <c r="A184" s="16"/>
      <c r="B184" s="16"/>
      <c r="C184" s="16"/>
      <c r="D184" s="16"/>
      <c r="E184" s="16"/>
      <c r="F184" s="16"/>
      <c r="G184" s="16"/>
      <c r="H184" s="16"/>
      <c r="I184" s="16"/>
      <c r="J184" s="16"/>
    </row>
    <row r="185" spans="1:10" ht="15" x14ac:dyDescent="0.2">
      <c r="A185" s="392"/>
      <c r="B185" s="236" t="s">
        <v>3</v>
      </c>
      <c r="C185" s="392" t="s">
        <v>4</v>
      </c>
      <c r="D185" s="392" t="s">
        <v>5</v>
      </c>
      <c r="E185" s="473" t="s">
        <v>40</v>
      </c>
      <c r="F185" s="474"/>
      <c r="G185" s="235" t="s">
        <v>6</v>
      </c>
      <c r="H185" s="236" t="s">
        <v>7</v>
      </c>
      <c r="I185" s="236" t="s">
        <v>8</v>
      </c>
      <c r="J185" s="236" t="s">
        <v>9</v>
      </c>
    </row>
    <row r="186" spans="1:10" ht="14.25" customHeight="1" x14ac:dyDescent="0.2">
      <c r="A186" s="396" t="s">
        <v>41</v>
      </c>
      <c r="B186" s="238"/>
      <c r="C186" s="396"/>
      <c r="D186" s="396" t="s">
        <v>111</v>
      </c>
      <c r="E186" s="479" t="s">
        <v>46</v>
      </c>
      <c r="F186" s="480"/>
      <c r="G186" s="237" t="s">
        <v>47</v>
      </c>
      <c r="H186" s="6">
        <v>1</v>
      </c>
      <c r="I186" s="7"/>
      <c r="J186" s="7"/>
    </row>
    <row r="187" spans="1:10" ht="25.5" x14ac:dyDescent="0.2">
      <c r="A187" s="393" t="s">
        <v>43</v>
      </c>
      <c r="B187" s="8"/>
      <c r="C187" s="393"/>
      <c r="D187" s="393" t="s">
        <v>277</v>
      </c>
      <c r="E187" s="481" t="s">
        <v>46</v>
      </c>
      <c r="F187" s="482"/>
      <c r="G187" s="9" t="s">
        <v>47</v>
      </c>
      <c r="H187" s="10">
        <v>0.05</v>
      </c>
      <c r="I187" s="11"/>
      <c r="J187" s="11"/>
    </row>
    <row r="188" spans="1:10" ht="25.5" x14ac:dyDescent="0.2">
      <c r="A188" s="393" t="s">
        <v>43</v>
      </c>
      <c r="B188" s="8"/>
      <c r="C188" s="393"/>
      <c r="D188" s="393" t="s">
        <v>297</v>
      </c>
      <c r="E188" s="481" t="s">
        <v>46</v>
      </c>
      <c r="F188" s="482"/>
      <c r="G188" s="9" t="s">
        <v>47</v>
      </c>
      <c r="H188" s="10">
        <v>1</v>
      </c>
      <c r="I188" s="11"/>
      <c r="J188" s="11"/>
    </row>
    <row r="189" spans="1:10" x14ac:dyDescent="0.2">
      <c r="A189" s="397" t="s">
        <v>50</v>
      </c>
      <c r="B189" s="12"/>
      <c r="C189" s="397"/>
      <c r="D189" s="397" t="s">
        <v>299</v>
      </c>
      <c r="E189" s="483" t="s">
        <v>284</v>
      </c>
      <c r="F189" s="484"/>
      <c r="G189" s="13" t="s">
        <v>47</v>
      </c>
      <c r="H189" s="14">
        <v>1</v>
      </c>
      <c r="I189" s="15"/>
      <c r="J189" s="15"/>
    </row>
    <row r="190" spans="1:10" x14ac:dyDescent="0.2">
      <c r="A190" s="397" t="s">
        <v>50</v>
      </c>
      <c r="B190" s="12"/>
      <c r="C190" s="397"/>
      <c r="D190" s="397" t="s">
        <v>281</v>
      </c>
      <c r="E190" s="483" t="s">
        <v>126</v>
      </c>
      <c r="F190" s="484"/>
      <c r="G190" s="13" t="s">
        <v>47</v>
      </c>
      <c r="H190" s="14">
        <v>1</v>
      </c>
      <c r="I190" s="15"/>
      <c r="J190" s="15"/>
    </row>
    <row r="191" spans="1:10" x14ac:dyDescent="0.2">
      <c r="A191" s="397" t="s">
        <v>50</v>
      </c>
      <c r="B191" s="12"/>
      <c r="C191" s="397"/>
      <c r="D191" s="397" t="s">
        <v>286</v>
      </c>
      <c r="E191" s="483" t="s">
        <v>126</v>
      </c>
      <c r="F191" s="484"/>
      <c r="G191" s="13" t="s">
        <v>47</v>
      </c>
      <c r="H191" s="14">
        <v>1</v>
      </c>
      <c r="I191" s="15"/>
      <c r="J191" s="15"/>
    </row>
    <row r="192" spans="1:10" x14ac:dyDescent="0.2">
      <c r="A192" s="397" t="s">
        <v>50</v>
      </c>
      <c r="B192" s="12"/>
      <c r="C192" s="397"/>
      <c r="D192" s="397" t="s">
        <v>288</v>
      </c>
      <c r="E192" s="483" t="s">
        <v>289</v>
      </c>
      <c r="F192" s="484"/>
      <c r="G192" s="13" t="s">
        <v>47</v>
      </c>
      <c r="H192" s="14">
        <v>1</v>
      </c>
      <c r="I192" s="15"/>
      <c r="J192" s="15"/>
    </row>
    <row r="193" spans="1:10" x14ac:dyDescent="0.2">
      <c r="A193" s="397" t="s">
        <v>50</v>
      </c>
      <c r="B193" s="12"/>
      <c r="C193" s="397"/>
      <c r="D193" s="397" t="s">
        <v>291</v>
      </c>
      <c r="E193" s="483" t="s">
        <v>234</v>
      </c>
      <c r="F193" s="484"/>
      <c r="G193" s="13" t="s">
        <v>47</v>
      </c>
      <c r="H193" s="14">
        <v>1</v>
      </c>
      <c r="I193" s="15"/>
      <c r="J193" s="15"/>
    </row>
    <row r="194" spans="1:10" x14ac:dyDescent="0.2">
      <c r="A194" s="398"/>
      <c r="B194" s="398"/>
      <c r="C194" s="398"/>
      <c r="D194" s="398"/>
      <c r="E194" s="398" t="s">
        <v>73</v>
      </c>
      <c r="F194" s="122"/>
      <c r="G194" s="398" t="s">
        <v>74</v>
      </c>
      <c r="H194" s="122"/>
      <c r="I194" s="398" t="s">
        <v>75</v>
      </c>
      <c r="J194" s="122"/>
    </row>
    <row r="195" spans="1:10" ht="15" customHeight="1" thickBot="1" x14ac:dyDescent="0.25">
      <c r="A195" s="398"/>
      <c r="B195" s="398"/>
      <c r="C195" s="398"/>
      <c r="D195" s="398"/>
      <c r="E195" s="398" t="s">
        <v>76</v>
      </c>
      <c r="F195" s="122"/>
      <c r="G195" s="398"/>
      <c r="H195" s="478" t="s">
        <v>77</v>
      </c>
      <c r="I195" s="478"/>
      <c r="J195" s="122"/>
    </row>
    <row r="196" spans="1:10" ht="15" thickTop="1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</row>
    <row r="197" spans="1:10" ht="15" x14ac:dyDescent="0.2">
      <c r="A197" s="392"/>
      <c r="B197" s="236" t="s">
        <v>3</v>
      </c>
      <c r="C197" s="392" t="s">
        <v>4</v>
      </c>
      <c r="D197" s="392" t="s">
        <v>5</v>
      </c>
      <c r="E197" s="473" t="s">
        <v>40</v>
      </c>
      <c r="F197" s="474"/>
      <c r="G197" s="235" t="s">
        <v>6</v>
      </c>
      <c r="H197" s="236" t="s">
        <v>7</v>
      </c>
      <c r="I197" s="236" t="s">
        <v>8</v>
      </c>
      <c r="J197" s="236" t="s">
        <v>9</v>
      </c>
    </row>
    <row r="198" spans="1:10" ht="14.25" customHeight="1" x14ac:dyDescent="0.2">
      <c r="A198" s="396" t="s">
        <v>41</v>
      </c>
      <c r="B198" s="238"/>
      <c r="C198" s="396"/>
      <c r="D198" s="396" t="s">
        <v>128</v>
      </c>
      <c r="E198" s="479" t="s">
        <v>46</v>
      </c>
      <c r="F198" s="480"/>
      <c r="G198" s="237" t="s">
        <v>47</v>
      </c>
      <c r="H198" s="6">
        <v>1</v>
      </c>
      <c r="I198" s="7"/>
      <c r="J198" s="7"/>
    </row>
    <row r="199" spans="1:10" ht="25.5" x14ac:dyDescent="0.2">
      <c r="A199" s="393" t="s">
        <v>43</v>
      </c>
      <c r="B199" s="8"/>
      <c r="C199" s="393"/>
      <c r="D199" s="393" t="s">
        <v>275</v>
      </c>
      <c r="E199" s="481" t="s">
        <v>46</v>
      </c>
      <c r="F199" s="482"/>
      <c r="G199" s="9" t="s">
        <v>47</v>
      </c>
      <c r="H199" s="10">
        <v>1</v>
      </c>
      <c r="I199" s="11"/>
      <c r="J199" s="11"/>
    </row>
    <row r="200" spans="1:10" ht="25.5" x14ac:dyDescent="0.2">
      <c r="A200" s="393" t="s">
        <v>43</v>
      </c>
      <c r="B200" s="8"/>
      <c r="C200" s="393"/>
      <c r="D200" s="393" t="s">
        <v>277</v>
      </c>
      <c r="E200" s="481" t="s">
        <v>46</v>
      </c>
      <c r="F200" s="482"/>
      <c r="G200" s="9" t="s">
        <v>47</v>
      </c>
      <c r="H200" s="10">
        <v>1</v>
      </c>
      <c r="I200" s="11"/>
      <c r="J200" s="11"/>
    </row>
    <row r="201" spans="1:10" ht="25.5" x14ac:dyDescent="0.2">
      <c r="A201" s="393" t="s">
        <v>43</v>
      </c>
      <c r="B201" s="8"/>
      <c r="C201" s="393"/>
      <c r="D201" s="393" t="s">
        <v>301</v>
      </c>
      <c r="E201" s="481" t="s">
        <v>46</v>
      </c>
      <c r="F201" s="482"/>
      <c r="G201" s="9" t="s">
        <v>47</v>
      </c>
      <c r="H201" s="10">
        <v>1</v>
      </c>
      <c r="I201" s="11"/>
      <c r="J201" s="11"/>
    </row>
    <row r="202" spans="1:10" x14ac:dyDescent="0.2">
      <c r="A202" s="397" t="s">
        <v>50</v>
      </c>
      <c r="B202" s="12"/>
      <c r="C202" s="397"/>
      <c r="D202" s="397" t="s">
        <v>281</v>
      </c>
      <c r="E202" s="483" t="s">
        <v>126</v>
      </c>
      <c r="F202" s="484"/>
      <c r="G202" s="13" t="s">
        <v>47</v>
      </c>
      <c r="H202" s="14">
        <v>1</v>
      </c>
      <c r="I202" s="15"/>
      <c r="J202" s="15"/>
    </row>
    <row r="203" spans="1:10" x14ac:dyDescent="0.2">
      <c r="A203" s="397" t="s">
        <v>50</v>
      </c>
      <c r="B203" s="12"/>
      <c r="C203" s="397"/>
      <c r="D203" s="397" t="s">
        <v>303</v>
      </c>
      <c r="E203" s="483" t="s">
        <v>284</v>
      </c>
      <c r="F203" s="484"/>
      <c r="G203" s="13" t="s">
        <v>47</v>
      </c>
      <c r="H203" s="14">
        <v>1</v>
      </c>
      <c r="I203" s="15"/>
      <c r="J203" s="15"/>
    </row>
    <row r="204" spans="1:10" x14ac:dyDescent="0.2">
      <c r="A204" s="397" t="s">
        <v>50</v>
      </c>
      <c r="B204" s="12"/>
      <c r="C204" s="397"/>
      <c r="D204" s="397" t="s">
        <v>286</v>
      </c>
      <c r="E204" s="483" t="s">
        <v>126</v>
      </c>
      <c r="F204" s="484"/>
      <c r="G204" s="13" t="s">
        <v>47</v>
      </c>
      <c r="H204" s="14">
        <v>1</v>
      </c>
      <c r="I204" s="15"/>
      <c r="J204" s="15"/>
    </row>
    <row r="205" spans="1:10" x14ac:dyDescent="0.2">
      <c r="A205" s="397" t="s">
        <v>50</v>
      </c>
      <c r="B205" s="12"/>
      <c r="C205" s="397"/>
      <c r="D205" s="397" t="s">
        <v>288</v>
      </c>
      <c r="E205" s="483" t="s">
        <v>289</v>
      </c>
      <c r="F205" s="484"/>
      <c r="G205" s="13" t="s">
        <v>47</v>
      </c>
      <c r="H205" s="14">
        <v>1</v>
      </c>
      <c r="I205" s="15"/>
      <c r="J205" s="15"/>
    </row>
    <row r="206" spans="1:10" x14ac:dyDescent="0.2">
      <c r="A206" s="397" t="s">
        <v>50</v>
      </c>
      <c r="B206" s="12"/>
      <c r="C206" s="397"/>
      <c r="D206" s="397" t="s">
        <v>291</v>
      </c>
      <c r="E206" s="483" t="s">
        <v>234</v>
      </c>
      <c r="F206" s="484"/>
      <c r="G206" s="13" t="s">
        <v>47</v>
      </c>
      <c r="H206" s="14">
        <v>1</v>
      </c>
      <c r="I206" s="15"/>
      <c r="J206" s="15"/>
    </row>
    <row r="207" spans="1:10" x14ac:dyDescent="0.2">
      <c r="A207" s="398"/>
      <c r="B207" s="398"/>
      <c r="C207" s="398"/>
      <c r="D207" s="398"/>
      <c r="E207" s="398" t="s">
        <v>73</v>
      </c>
      <c r="F207" s="122"/>
      <c r="G207" s="398" t="s">
        <v>74</v>
      </c>
      <c r="H207" s="122"/>
      <c r="I207" s="398" t="s">
        <v>75</v>
      </c>
      <c r="J207" s="122"/>
    </row>
    <row r="208" spans="1:10" ht="15" customHeight="1" thickBot="1" x14ac:dyDescent="0.25">
      <c r="A208" s="398"/>
      <c r="B208" s="398"/>
      <c r="C208" s="398"/>
      <c r="D208" s="398"/>
      <c r="E208" s="398" t="s">
        <v>76</v>
      </c>
      <c r="F208" s="122"/>
      <c r="G208" s="398"/>
      <c r="H208" s="478" t="s">
        <v>77</v>
      </c>
      <c r="I208" s="478"/>
      <c r="J208" s="122"/>
    </row>
    <row r="209" spans="1:10" ht="15" thickTop="1" x14ac:dyDescent="0.2">
      <c r="A209" s="16"/>
      <c r="B209" s="16"/>
      <c r="C209" s="16"/>
      <c r="D209" s="16"/>
      <c r="E209" s="16"/>
      <c r="F209" s="16"/>
      <c r="G209" s="16"/>
      <c r="H209" s="16"/>
      <c r="I209" s="16"/>
      <c r="J209" s="16"/>
    </row>
    <row r="210" spans="1:10" ht="15" x14ac:dyDescent="0.2">
      <c r="A210" s="392"/>
      <c r="B210" s="236" t="s">
        <v>3</v>
      </c>
      <c r="C210" s="392" t="s">
        <v>4</v>
      </c>
      <c r="D210" s="392" t="s">
        <v>5</v>
      </c>
      <c r="E210" s="473" t="s">
        <v>40</v>
      </c>
      <c r="F210" s="474"/>
      <c r="G210" s="235" t="s">
        <v>6</v>
      </c>
      <c r="H210" s="236" t="s">
        <v>7</v>
      </c>
      <c r="I210" s="236" t="s">
        <v>8</v>
      </c>
      <c r="J210" s="236" t="s">
        <v>9</v>
      </c>
    </row>
    <row r="211" spans="1:10" ht="38.25" customHeight="1" x14ac:dyDescent="0.2">
      <c r="A211" s="396" t="s">
        <v>41</v>
      </c>
      <c r="B211" s="238"/>
      <c r="C211" s="396"/>
      <c r="D211" s="396" t="s">
        <v>224</v>
      </c>
      <c r="E211" s="479" t="s">
        <v>83</v>
      </c>
      <c r="F211" s="480"/>
      <c r="G211" s="237" t="s">
        <v>87</v>
      </c>
      <c r="H211" s="6">
        <v>1</v>
      </c>
      <c r="I211" s="7"/>
      <c r="J211" s="7"/>
    </row>
    <row r="212" spans="1:10" ht="38.25" customHeight="1" x14ac:dyDescent="0.2">
      <c r="A212" s="393" t="s">
        <v>43</v>
      </c>
      <c r="B212" s="8"/>
      <c r="C212" s="393"/>
      <c r="D212" s="393" t="s">
        <v>305</v>
      </c>
      <c r="E212" s="481" t="s">
        <v>83</v>
      </c>
      <c r="F212" s="482"/>
      <c r="G212" s="9" t="s">
        <v>47</v>
      </c>
      <c r="H212" s="10">
        <v>1</v>
      </c>
      <c r="I212" s="11"/>
      <c r="J212" s="11"/>
    </row>
    <row r="213" spans="1:10" ht="38.25" customHeight="1" x14ac:dyDescent="0.2">
      <c r="A213" s="393" t="s">
        <v>43</v>
      </c>
      <c r="B213" s="8"/>
      <c r="C213" s="393"/>
      <c r="D213" s="393" t="s">
        <v>307</v>
      </c>
      <c r="E213" s="481" t="s">
        <v>83</v>
      </c>
      <c r="F213" s="482"/>
      <c r="G213" s="9" t="s">
        <v>47</v>
      </c>
      <c r="H213" s="10">
        <v>1</v>
      </c>
      <c r="I213" s="11"/>
      <c r="J213" s="11"/>
    </row>
    <row r="214" spans="1:10" x14ac:dyDescent="0.2">
      <c r="A214" s="398"/>
      <c r="B214" s="398"/>
      <c r="C214" s="398"/>
      <c r="D214" s="398"/>
      <c r="E214" s="398" t="s">
        <v>73</v>
      </c>
      <c r="F214" s="122"/>
      <c r="G214" s="398" t="s">
        <v>74</v>
      </c>
      <c r="H214" s="122"/>
      <c r="I214" s="398" t="s">
        <v>75</v>
      </c>
      <c r="J214" s="122"/>
    </row>
    <row r="215" spans="1:10" ht="15" customHeight="1" thickBot="1" x14ac:dyDescent="0.25">
      <c r="A215" s="398"/>
      <c r="B215" s="398"/>
      <c r="C215" s="398"/>
      <c r="D215" s="398"/>
      <c r="E215" s="398" t="s">
        <v>76</v>
      </c>
      <c r="F215" s="122"/>
      <c r="G215" s="398"/>
      <c r="H215" s="478" t="s">
        <v>77</v>
      </c>
      <c r="I215" s="478"/>
      <c r="J215" s="122"/>
    </row>
    <row r="216" spans="1:10" ht="15" thickTop="1" x14ac:dyDescent="0.2">
      <c r="A216" s="16"/>
      <c r="B216" s="16"/>
      <c r="C216" s="16"/>
      <c r="D216" s="16"/>
      <c r="E216" s="16"/>
      <c r="F216" s="16"/>
      <c r="G216" s="16"/>
      <c r="H216" s="16"/>
      <c r="I216" s="16"/>
      <c r="J216" s="16"/>
    </row>
    <row r="217" spans="1:10" ht="15" x14ac:dyDescent="0.2">
      <c r="A217" s="392"/>
      <c r="B217" s="236" t="s">
        <v>3</v>
      </c>
      <c r="C217" s="392" t="s">
        <v>4</v>
      </c>
      <c r="D217" s="392" t="s">
        <v>5</v>
      </c>
      <c r="E217" s="473" t="s">
        <v>40</v>
      </c>
      <c r="F217" s="474"/>
      <c r="G217" s="235" t="s">
        <v>6</v>
      </c>
      <c r="H217" s="236" t="s">
        <v>7</v>
      </c>
      <c r="I217" s="236" t="s">
        <v>8</v>
      </c>
      <c r="J217" s="236" t="s">
        <v>9</v>
      </c>
    </row>
    <row r="218" spans="1:10" ht="38.25" customHeight="1" x14ac:dyDescent="0.2">
      <c r="A218" s="396" t="s">
        <v>41</v>
      </c>
      <c r="B218" s="238"/>
      <c r="C218" s="396"/>
      <c r="D218" s="396" t="s">
        <v>222</v>
      </c>
      <c r="E218" s="479" t="s">
        <v>83</v>
      </c>
      <c r="F218" s="480"/>
      <c r="G218" s="237" t="s">
        <v>84</v>
      </c>
      <c r="H218" s="6">
        <v>1</v>
      </c>
      <c r="I218" s="7"/>
      <c r="J218" s="7"/>
    </row>
    <row r="219" spans="1:10" ht="38.25" customHeight="1" x14ac:dyDescent="0.2">
      <c r="A219" s="393" t="s">
        <v>43</v>
      </c>
      <c r="B219" s="8"/>
      <c r="C219" s="393"/>
      <c r="D219" s="393" t="s">
        <v>311</v>
      </c>
      <c r="E219" s="481" t="s">
        <v>83</v>
      </c>
      <c r="F219" s="482"/>
      <c r="G219" s="9" t="s">
        <v>47</v>
      </c>
      <c r="H219" s="10">
        <v>1</v>
      </c>
      <c r="I219" s="11"/>
      <c r="J219" s="11"/>
    </row>
    <row r="220" spans="1:10" ht="38.25" customHeight="1" x14ac:dyDescent="0.2">
      <c r="A220" s="393" t="s">
        <v>43</v>
      </c>
      <c r="B220" s="8"/>
      <c r="C220" s="393"/>
      <c r="D220" s="393" t="s">
        <v>309</v>
      </c>
      <c r="E220" s="481" t="s">
        <v>83</v>
      </c>
      <c r="F220" s="482"/>
      <c r="G220" s="9" t="s">
        <v>47</v>
      </c>
      <c r="H220" s="10">
        <v>1</v>
      </c>
      <c r="I220" s="11"/>
      <c r="J220" s="11"/>
    </row>
    <row r="221" spans="1:10" ht="38.25" customHeight="1" x14ac:dyDescent="0.2">
      <c r="A221" s="393" t="s">
        <v>43</v>
      </c>
      <c r="B221" s="8"/>
      <c r="C221" s="393"/>
      <c r="D221" s="393" t="s">
        <v>305</v>
      </c>
      <c r="E221" s="481" t="s">
        <v>83</v>
      </c>
      <c r="F221" s="482"/>
      <c r="G221" s="9" t="s">
        <v>47</v>
      </c>
      <c r="H221" s="10">
        <v>1</v>
      </c>
      <c r="I221" s="11"/>
      <c r="J221" s="11"/>
    </row>
    <row r="222" spans="1:10" ht="38.25" customHeight="1" x14ac:dyDescent="0.2">
      <c r="A222" s="393" t="s">
        <v>43</v>
      </c>
      <c r="B222" s="8"/>
      <c r="C222" s="393"/>
      <c r="D222" s="393" t="s">
        <v>307</v>
      </c>
      <c r="E222" s="481" t="s">
        <v>83</v>
      </c>
      <c r="F222" s="482"/>
      <c r="G222" s="9" t="s">
        <v>47</v>
      </c>
      <c r="H222" s="10">
        <v>1</v>
      </c>
      <c r="I222" s="11"/>
      <c r="J222" s="11"/>
    </row>
    <row r="223" spans="1:10" x14ac:dyDescent="0.2">
      <c r="A223" s="398"/>
      <c r="B223" s="398"/>
      <c r="C223" s="398"/>
      <c r="D223" s="398"/>
      <c r="E223" s="398" t="s">
        <v>73</v>
      </c>
      <c r="F223" s="122"/>
      <c r="G223" s="398" t="s">
        <v>74</v>
      </c>
      <c r="H223" s="122"/>
      <c r="I223" s="398" t="s">
        <v>75</v>
      </c>
      <c r="J223" s="122"/>
    </row>
    <row r="224" spans="1:10" ht="15" customHeight="1" thickBot="1" x14ac:dyDescent="0.25">
      <c r="A224" s="398"/>
      <c r="B224" s="398"/>
      <c r="C224" s="398"/>
      <c r="D224" s="398"/>
      <c r="E224" s="398" t="s">
        <v>76</v>
      </c>
      <c r="F224" s="122"/>
      <c r="G224" s="398"/>
      <c r="H224" s="478" t="s">
        <v>77</v>
      </c>
      <c r="I224" s="478"/>
      <c r="J224" s="122"/>
    </row>
    <row r="225" spans="1:10" ht="15" thickTop="1" x14ac:dyDescent="0.2">
      <c r="A225" s="16"/>
      <c r="B225" s="16"/>
      <c r="C225" s="16"/>
      <c r="D225" s="16"/>
      <c r="E225" s="16"/>
      <c r="F225" s="16"/>
      <c r="G225" s="16"/>
      <c r="H225" s="16"/>
      <c r="I225" s="16"/>
      <c r="J225" s="16"/>
    </row>
    <row r="226" spans="1:10" ht="15" x14ac:dyDescent="0.2">
      <c r="A226" s="392"/>
      <c r="B226" s="236" t="s">
        <v>3</v>
      </c>
      <c r="C226" s="392" t="s">
        <v>4</v>
      </c>
      <c r="D226" s="392" t="s">
        <v>5</v>
      </c>
      <c r="E226" s="473" t="s">
        <v>40</v>
      </c>
      <c r="F226" s="474"/>
      <c r="G226" s="235" t="s">
        <v>6</v>
      </c>
      <c r="H226" s="236" t="s">
        <v>7</v>
      </c>
      <c r="I226" s="236" t="s">
        <v>8</v>
      </c>
      <c r="J226" s="236" t="s">
        <v>9</v>
      </c>
    </row>
    <row r="227" spans="1:10" ht="38.25" customHeight="1" x14ac:dyDescent="0.2">
      <c r="A227" s="396" t="s">
        <v>41</v>
      </c>
      <c r="B227" s="238"/>
      <c r="C227" s="396"/>
      <c r="D227" s="396" t="s">
        <v>305</v>
      </c>
      <c r="E227" s="479" t="s">
        <v>83</v>
      </c>
      <c r="F227" s="480"/>
      <c r="G227" s="237" t="s">
        <v>47</v>
      </c>
      <c r="H227" s="6">
        <v>1</v>
      </c>
      <c r="I227" s="7"/>
      <c r="J227" s="7"/>
    </row>
    <row r="228" spans="1:10" ht="38.25" x14ac:dyDescent="0.2">
      <c r="A228" s="397" t="s">
        <v>50</v>
      </c>
      <c r="B228" s="12"/>
      <c r="C228" s="397"/>
      <c r="D228" s="397" t="s">
        <v>313</v>
      </c>
      <c r="E228" s="483" t="s">
        <v>118</v>
      </c>
      <c r="F228" s="484"/>
      <c r="G228" s="13" t="s">
        <v>17</v>
      </c>
      <c r="H228" s="14">
        <v>6.3999999999999997E-5</v>
      </c>
      <c r="I228" s="15"/>
      <c r="J228" s="15"/>
    </row>
    <row r="229" spans="1:10" x14ac:dyDescent="0.2">
      <c r="A229" s="398"/>
      <c r="B229" s="398"/>
      <c r="C229" s="398"/>
      <c r="D229" s="398"/>
      <c r="E229" s="398" t="s">
        <v>73</v>
      </c>
      <c r="F229" s="122"/>
      <c r="G229" s="398" t="s">
        <v>74</v>
      </c>
      <c r="H229" s="122"/>
      <c r="I229" s="398" t="s">
        <v>75</v>
      </c>
      <c r="J229" s="122"/>
    </row>
    <row r="230" spans="1:10" ht="15" customHeight="1" thickBot="1" x14ac:dyDescent="0.25">
      <c r="A230" s="398"/>
      <c r="B230" s="398"/>
      <c r="C230" s="398"/>
      <c r="D230" s="398"/>
      <c r="E230" s="398" t="s">
        <v>76</v>
      </c>
      <c r="F230" s="122"/>
      <c r="G230" s="398"/>
      <c r="H230" s="478" t="s">
        <v>77</v>
      </c>
      <c r="I230" s="478"/>
      <c r="J230" s="122"/>
    </row>
    <row r="231" spans="1:10" ht="15" thickTop="1" x14ac:dyDescent="0.2">
      <c r="A231" s="16"/>
      <c r="B231" s="16"/>
      <c r="C231" s="16"/>
      <c r="D231" s="16"/>
      <c r="E231" s="16"/>
      <c r="F231" s="16"/>
      <c r="G231" s="16"/>
      <c r="H231" s="16"/>
      <c r="I231" s="16"/>
      <c r="J231" s="16"/>
    </row>
    <row r="232" spans="1:10" ht="15" x14ac:dyDescent="0.2">
      <c r="A232" s="392"/>
      <c r="B232" s="236" t="s">
        <v>3</v>
      </c>
      <c r="C232" s="392" t="s">
        <v>4</v>
      </c>
      <c r="D232" s="392" t="s">
        <v>5</v>
      </c>
      <c r="E232" s="473" t="s">
        <v>40</v>
      </c>
      <c r="F232" s="474"/>
      <c r="G232" s="235" t="s">
        <v>6</v>
      </c>
      <c r="H232" s="236" t="s">
        <v>7</v>
      </c>
      <c r="I232" s="236" t="s">
        <v>8</v>
      </c>
      <c r="J232" s="236" t="s">
        <v>9</v>
      </c>
    </row>
    <row r="233" spans="1:10" ht="38.25" customHeight="1" x14ac:dyDescent="0.2">
      <c r="A233" s="396" t="s">
        <v>41</v>
      </c>
      <c r="B233" s="238"/>
      <c r="C233" s="396"/>
      <c r="D233" s="396" t="s">
        <v>307</v>
      </c>
      <c r="E233" s="479" t="s">
        <v>83</v>
      </c>
      <c r="F233" s="480"/>
      <c r="G233" s="237" t="s">
        <v>47</v>
      </c>
      <c r="H233" s="6">
        <v>1</v>
      </c>
      <c r="I233" s="7"/>
      <c r="J233" s="7"/>
    </row>
    <row r="234" spans="1:10" ht="38.25" x14ac:dyDescent="0.2">
      <c r="A234" s="397" t="s">
        <v>50</v>
      </c>
      <c r="B234" s="12"/>
      <c r="C234" s="397"/>
      <c r="D234" s="397" t="s">
        <v>313</v>
      </c>
      <c r="E234" s="483" t="s">
        <v>118</v>
      </c>
      <c r="F234" s="484"/>
      <c r="G234" s="13" t="s">
        <v>17</v>
      </c>
      <c r="H234" s="14">
        <v>1.4399999999999999E-5</v>
      </c>
      <c r="I234" s="15"/>
      <c r="J234" s="15"/>
    </row>
    <row r="235" spans="1:10" x14ac:dyDescent="0.2">
      <c r="A235" s="398"/>
      <c r="B235" s="398"/>
      <c r="C235" s="398"/>
      <c r="D235" s="398"/>
      <c r="E235" s="398" t="s">
        <v>73</v>
      </c>
      <c r="F235" s="122"/>
      <c r="G235" s="398" t="s">
        <v>74</v>
      </c>
      <c r="H235" s="122"/>
      <c r="I235" s="398" t="s">
        <v>75</v>
      </c>
      <c r="J235" s="122"/>
    </row>
    <row r="236" spans="1:10" ht="15" customHeight="1" thickBot="1" x14ac:dyDescent="0.25">
      <c r="A236" s="398"/>
      <c r="B236" s="398"/>
      <c r="C236" s="398"/>
      <c r="D236" s="398"/>
      <c r="E236" s="398" t="s">
        <v>76</v>
      </c>
      <c r="F236" s="122"/>
      <c r="G236" s="398"/>
      <c r="H236" s="478" t="s">
        <v>77</v>
      </c>
      <c r="I236" s="478"/>
      <c r="J236" s="122"/>
    </row>
    <row r="237" spans="1:10" ht="15" thickTop="1" x14ac:dyDescent="0.2">
      <c r="A237" s="16"/>
      <c r="B237" s="16"/>
      <c r="C237" s="16"/>
      <c r="D237" s="16"/>
      <c r="E237" s="16"/>
      <c r="F237" s="16"/>
      <c r="G237" s="16"/>
      <c r="H237" s="16"/>
      <c r="I237" s="16"/>
      <c r="J237" s="16"/>
    </row>
    <row r="238" spans="1:10" ht="15" x14ac:dyDescent="0.2">
      <c r="A238" s="392"/>
      <c r="B238" s="236" t="s">
        <v>3</v>
      </c>
      <c r="C238" s="392" t="s">
        <v>4</v>
      </c>
      <c r="D238" s="392" t="s">
        <v>5</v>
      </c>
      <c r="E238" s="473" t="s">
        <v>40</v>
      </c>
      <c r="F238" s="474"/>
      <c r="G238" s="235" t="s">
        <v>6</v>
      </c>
      <c r="H238" s="236" t="s">
        <v>7</v>
      </c>
      <c r="I238" s="236" t="s">
        <v>8</v>
      </c>
      <c r="J238" s="236" t="s">
        <v>9</v>
      </c>
    </row>
    <row r="239" spans="1:10" ht="38.25" customHeight="1" x14ac:dyDescent="0.2">
      <c r="A239" s="396" t="s">
        <v>41</v>
      </c>
      <c r="B239" s="238"/>
      <c r="C239" s="396"/>
      <c r="D239" s="396" t="s">
        <v>309</v>
      </c>
      <c r="E239" s="479" t="s">
        <v>83</v>
      </c>
      <c r="F239" s="480"/>
      <c r="G239" s="237" t="s">
        <v>47</v>
      </c>
      <c r="H239" s="6">
        <v>1</v>
      </c>
      <c r="I239" s="7"/>
      <c r="J239" s="7"/>
    </row>
    <row r="240" spans="1:10" ht="38.25" x14ac:dyDescent="0.2">
      <c r="A240" s="397" t="s">
        <v>50</v>
      </c>
      <c r="B240" s="12"/>
      <c r="C240" s="397"/>
      <c r="D240" s="397" t="s">
        <v>313</v>
      </c>
      <c r="E240" s="483" t="s">
        <v>118</v>
      </c>
      <c r="F240" s="484"/>
      <c r="G240" s="13" t="s">
        <v>17</v>
      </c>
      <c r="H240" s="14">
        <v>6.0000000000000002E-5</v>
      </c>
      <c r="I240" s="15"/>
      <c r="J240" s="15"/>
    </row>
    <row r="241" spans="1:10" x14ac:dyDescent="0.2">
      <c r="A241" s="398"/>
      <c r="B241" s="398"/>
      <c r="C241" s="398"/>
      <c r="D241" s="398"/>
      <c r="E241" s="398" t="s">
        <v>73</v>
      </c>
      <c r="F241" s="122"/>
      <c r="G241" s="398" t="s">
        <v>74</v>
      </c>
      <c r="H241" s="122"/>
      <c r="I241" s="398" t="s">
        <v>75</v>
      </c>
      <c r="J241" s="122"/>
    </row>
    <row r="242" spans="1:10" ht="15" customHeight="1" thickBot="1" x14ac:dyDescent="0.25">
      <c r="A242" s="398"/>
      <c r="B242" s="398"/>
      <c r="C242" s="398"/>
      <c r="D242" s="398"/>
      <c r="E242" s="398" t="s">
        <v>76</v>
      </c>
      <c r="F242" s="122"/>
      <c r="G242" s="398"/>
      <c r="H242" s="478" t="s">
        <v>77</v>
      </c>
      <c r="I242" s="478"/>
      <c r="J242" s="122"/>
    </row>
    <row r="243" spans="1:10" ht="15" thickTop="1" x14ac:dyDescent="0.2">
      <c r="A243" s="16"/>
      <c r="B243" s="16"/>
      <c r="C243" s="16"/>
      <c r="D243" s="16"/>
      <c r="E243" s="16"/>
      <c r="F243" s="16"/>
      <c r="G243" s="16"/>
      <c r="H243" s="16"/>
      <c r="I243" s="16"/>
      <c r="J243" s="16"/>
    </row>
    <row r="244" spans="1:10" ht="15" x14ac:dyDescent="0.2">
      <c r="A244" s="392"/>
      <c r="B244" s="236" t="s">
        <v>3</v>
      </c>
      <c r="C244" s="392" t="s">
        <v>4</v>
      </c>
      <c r="D244" s="392" t="s">
        <v>5</v>
      </c>
      <c r="E244" s="473" t="s">
        <v>40</v>
      </c>
      <c r="F244" s="474"/>
      <c r="G244" s="235" t="s">
        <v>6</v>
      </c>
      <c r="H244" s="236" t="s">
        <v>7</v>
      </c>
      <c r="I244" s="236" t="s">
        <v>8</v>
      </c>
      <c r="J244" s="236" t="s">
        <v>9</v>
      </c>
    </row>
    <row r="245" spans="1:10" ht="38.25" customHeight="1" x14ac:dyDescent="0.2">
      <c r="A245" s="396" t="s">
        <v>41</v>
      </c>
      <c r="B245" s="238"/>
      <c r="C245" s="396"/>
      <c r="D245" s="396" t="s">
        <v>311</v>
      </c>
      <c r="E245" s="479" t="s">
        <v>83</v>
      </c>
      <c r="F245" s="480"/>
      <c r="G245" s="237" t="s">
        <v>47</v>
      </c>
      <c r="H245" s="6">
        <v>1</v>
      </c>
      <c r="I245" s="7"/>
      <c r="J245" s="7"/>
    </row>
    <row r="246" spans="1:10" ht="25.5" x14ac:dyDescent="0.2">
      <c r="A246" s="397" t="s">
        <v>50</v>
      </c>
      <c r="B246" s="12"/>
      <c r="C246" s="397"/>
      <c r="D246" s="397" t="s">
        <v>315</v>
      </c>
      <c r="E246" s="483" t="s">
        <v>53</v>
      </c>
      <c r="F246" s="484"/>
      <c r="G246" s="13" t="s">
        <v>316</v>
      </c>
      <c r="H246" s="14">
        <v>1.25</v>
      </c>
      <c r="I246" s="15"/>
      <c r="J246" s="15"/>
    </row>
    <row r="247" spans="1:10" x14ac:dyDescent="0.2">
      <c r="A247" s="398"/>
      <c r="B247" s="398"/>
      <c r="C247" s="398"/>
      <c r="D247" s="398"/>
      <c r="E247" s="398" t="s">
        <v>73</v>
      </c>
      <c r="F247" s="122"/>
      <c r="G247" s="398" t="s">
        <v>74</v>
      </c>
      <c r="H247" s="122"/>
      <c r="I247" s="398" t="s">
        <v>75</v>
      </c>
      <c r="J247" s="122"/>
    </row>
    <row r="248" spans="1:10" ht="15" customHeight="1" thickBot="1" x14ac:dyDescent="0.25">
      <c r="A248" s="398"/>
      <c r="B248" s="398"/>
      <c r="C248" s="398"/>
      <c r="D248" s="398"/>
      <c r="E248" s="398" t="s">
        <v>76</v>
      </c>
      <c r="F248" s="122"/>
      <c r="G248" s="398"/>
      <c r="H248" s="478" t="s">
        <v>77</v>
      </c>
      <c r="I248" s="478"/>
      <c r="J248" s="122"/>
    </row>
    <row r="249" spans="1:10" ht="15" thickTop="1" x14ac:dyDescent="0.2">
      <c r="A249" s="16"/>
      <c r="B249" s="16"/>
      <c r="C249" s="16"/>
      <c r="D249" s="16"/>
      <c r="E249" s="16"/>
      <c r="F249" s="16"/>
      <c r="G249" s="16"/>
      <c r="H249" s="16"/>
      <c r="I249" s="16"/>
      <c r="J249" s="16"/>
    </row>
    <row r="250" spans="1:10" ht="15" x14ac:dyDescent="0.2">
      <c r="A250" s="392"/>
      <c r="B250" s="236" t="s">
        <v>3</v>
      </c>
      <c r="C250" s="392" t="s">
        <v>4</v>
      </c>
      <c r="D250" s="392" t="s">
        <v>5</v>
      </c>
      <c r="E250" s="473" t="s">
        <v>40</v>
      </c>
      <c r="F250" s="474"/>
      <c r="G250" s="235" t="s">
        <v>6</v>
      </c>
      <c r="H250" s="236" t="s">
        <v>7</v>
      </c>
      <c r="I250" s="236" t="s">
        <v>8</v>
      </c>
      <c r="J250" s="236" t="s">
        <v>9</v>
      </c>
    </row>
    <row r="251" spans="1:10" ht="14.25" customHeight="1" x14ac:dyDescent="0.2">
      <c r="A251" s="396" t="s">
        <v>41</v>
      </c>
      <c r="B251" s="238"/>
      <c r="C251" s="396"/>
      <c r="D251" s="396" t="s">
        <v>94</v>
      </c>
      <c r="E251" s="479" t="s">
        <v>46</v>
      </c>
      <c r="F251" s="480"/>
      <c r="G251" s="237" t="s">
        <v>47</v>
      </c>
      <c r="H251" s="6">
        <v>1</v>
      </c>
      <c r="I251" s="7"/>
      <c r="J251" s="7"/>
    </row>
    <row r="252" spans="1:10" ht="25.5" x14ac:dyDescent="0.2">
      <c r="A252" s="393" t="s">
        <v>43</v>
      </c>
      <c r="B252" s="8"/>
      <c r="C252" s="393"/>
      <c r="D252" s="393" t="s">
        <v>275</v>
      </c>
      <c r="E252" s="481" t="s">
        <v>46</v>
      </c>
      <c r="F252" s="482"/>
      <c r="G252" s="9" t="s">
        <v>47</v>
      </c>
      <c r="H252" s="10">
        <v>1</v>
      </c>
      <c r="I252" s="11"/>
      <c r="J252" s="11"/>
    </row>
    <row r="253" spans="1:10" ht="25.5" x14ac:dyDescent="0.2">
      <c r="A253" s="393" t="s">
        <v>43</v>
      </c>
      <c r="B253" s="8"/>
      <c r="C253" s="393"/>
      <c r="D253" s="393" t="s">
        <v>277</v>
      </c>
      <c r="E253" s="481" t="s">
        <v>46</v>
      </c>
      <c r="F253" s="482"/>
      <c r="G253" s="9" t="s">
        <v>47</v>
      </c>
      <c r="H253" s="10">
        <v>1</v>
      </c>
      <c r="I253" s="11"/>
      <c r="J253" s="11"/>
    </row>
    <row r="254" spans="1:10" ht="25.5" x14ac:dyDescent="0.2">
      <c r="A254" s="393" t="s">
        <v>43</v>
      </c>
      <c r="B254" s="8"/>
      <c r="C254" s="393"/>
      <c r="D254" s="393" t="s">
        <v>318</v>
      </c>
      <c r="E254" s="481" t="s">
        <v>46</v>
      </c>
      <c r="F254" s="482"/>
      <c r="G254" s="9" t="s">
        <v>47</v>
      </c>
      <c r="H254" s="10">
        <v>1</v>
      </c>
      <c r="I254" s="11"/>
      <c r="J254" s="11"/>
    </row>
    <row r="255" spans="1:10" x14ac:dyDescent="0.2">
      <c r="A255" s="397" t="s">
        <v>50</v>
      </c>
      <c r="B255" s="12"/>
      <c r="C255" s="397"/>
      <c r="D255" s="397" t="s">
        <v>281</v>
      </c>
      <c r="E255" s="483" t="s">
        <v>126</v>
      </c>
      <c r="F255" s="484"/>
      <c r="G255" s="13" t="s">
        <v>47</v>
      </c>
      <c r="H255" s="14">
        <v>1</v>
      </c>
      <c r="I255" s="15"/>
      <c r="J255" s="15"/>
    </row>
    <row r="256" spans="1:10" x14ac:dyDescent="0.2">
      <c r="A256" s="397" t="s">
        <v>50</v>
      </c>
      <c r="B256" s="12"/>
      <c r="C256" s="397"/>
      <c r="D256" s="397" t="s">
        <v>320</v>
      </c>
      <c r="E256" s="483" t="s">
        <v>284</v>
      </c>
      <c r="F256" s="484"/>
      <c r="G256" s="13" t="s">
        <v>47</v>
      </c>
      <c r="H256" s="14">
        <v>1</v>
      </c>
      <c r="I256" s="15"/>
      <c r="J256" s="15"/>
    </row>
    <row r="257" spans="1:10" x14ac:dyDescent="0.2">
      <c r="A257" s="397" t="s">
        <v>50</v>
      </c>
      <c r="B257" s="12"/>
      <c r="C257" s="397"/>
      <c r="D257" s="397" t="s">
        <v>286</v>
      </c>
      <c r="E257" s="483" t="s">
        <v>126</v>
      </c>
      <c r="F257" s="484"/>
      <c r="G257" s="13" t="s">
        <v>47</v>
      </c>
      <c r="H257" s="14">
        <v>1</v>
      </c>
      <c r="I257" s="15"/>
      <c r="J257" s="15"/>
    </row>
    <row r="258" spans="1:10" x14ac:dyDescent="0.2">
      <c r="A258" s="397" t="s">
        <v>50</v>
      </c>
      <c r="B258" s="12"/>
      <c r="C258" s="397"/>
      <c r="D258" s="397" t="s">
        <v>288</v>
      </c>
      <c r="E258" s="483" t="s">
        <v>289</v>
      </c>
      <c r="F258" s="484"/>
      <c r="G258" s="13" t="s">
        <v>47</v>
      </c>
      <c r="H258" s="14">
        <v>1</v>
      </c>
      <c r="I258" s="15"/>
      <c r="J258" s="15"/>
    </row>
    <row r="259" spans="1:10" x14ac:dyDescent="0.2">
      <c r="A259" s="397" t="s">
        <v>50</v>
      </c>
      <c r="B259" s="12"/>
      <c r="C259" s="397"/>
      <c r="D259" s="397" t="s">
        <v>291</v>
      </c>
      <c r="E259" s="483" t="s">
        <v>234</v>
      </c>
      <c r="F259" s="484"/>
      <c r="G259" s="13" t="s">
        <v>47</v>
      </c>
      <c r="H259" s="14">
        <v>1</v>
      </c>
      <c r="I259" s="15"/>
      <c r="J259" s="15"/>
    </row>
    <row r="260" spans="1:10" x14ac:dyDescent="0.2">
      <c r="A260" s="398"/>
      <c r="B260" s="398"/>
      <c r="C260" s="398"/>
      <c r="D260" s="398"/>
      <c r="E260" s="398" t="s">
        <v>73</v>
      </c>
      <c r="F260" s="122"/>
      <c r="G260" s="398" t="s">
        <v>74</v>
      </c>
      <c r="H260" s="122"/>
      <c r="I260" s="398" t="s">
        <v>75</v>
      </c>
      <c r="J260" s="122"/>
    </row>
    <row r="261" spans="1:10" ht="15" customHeight="1" thickBot="1" x14ac:dyDescent="0.25">
      <c r="A261" s="398"/>
      <c r="B261" s="398"/>
      <c r="C261" s="398"/>
      <c r="D261" s="398"/>
      <c r="E261" s="398" t="s">
        <v>76</v>
      </c>
      <c r="F261" s="122"/>
      <c r="G261" s="398"/>
      <c r="H261" s="478" t="s">
        <v>77</v>
      </c>
      <c r="I261" s="478"/>
      <c r="J261" s="122"/>
    </row>
    <row r="262" spans="1:10" ht="15" thickTop="1" x14ac:dyDescent="0.2">
      <c r="A262" s="16"/>
      <c r="B262" s="16"/>
      <c r="C262" s="16"/>
      <c r="D262" s="16"/>
      <c r="E262" s="16"/>
      <c r="F262" s="16"/>
      <c r="G262" s="16"/>
      <c r="H262" s="16"/>
      <c r="I262" s="16"/>
      <c r="J262" s="16"/>
    </row>
    <row r="263" spans="1:10" ht="15" x14ac:dyDescent="0.2">
      <c r="A263" s="392"/>
      <c r="B263" s="236" t="s">
        <v>3</v>
      </c>
      <c r="C263" s="392" t="s">
        <v>4</v>
      </c>
      <c r="D263" s="392" t="s">
        <v>5</v>
      </c>
      <c r="E263" s="473" t="s">
        <v>40</v>
      </c>
      <c r="F263" s="474"/>
      <c r="G263" s="235" t="s">
        <v>6</v>
      </c>
      <c r="H263" s="236" t="s">
        <v>7</v>
      </c>
      <c r="I263" s="236" t="s">
        <v>8</v>
      </c>
      <c r="J263" s="236" t="s">
        <v>9</v>
      </c>
    </row>
    <row r="264" spans="1:10" ht="25.5" customHeight="1" x14ac:dyDescent="0.2">
      <c r="A264" s="396" t="s">
        <v>41</v>
      </c>
      <c r="B264" s="238"/>
      <c r="C264" s="396"/>
      <c r="D264" s="396" t="s">
        <v>89</v>
      </c>
      <c r="E264" s="479" t="s">
        <v>90</v>
      </c>
      <c r="F264" s="480"/>
      <c r="G264" s="237" t="s">
        <v>30</v>
      </c>
      <c r="H264" s="6">
        <v>1</v>
      </c>
      <c r="I264" s="7"/>
      <c r="J264" s="7"/>
    </row>
    <row r="265" spans="1:10" ht="25.5" x14ac:dyDescent="0.2">
      <c r="A265" s="393" t="s">
        <v>43</v>
      </c>
      <c r="B265" s="8"/>
      <c r="C265" s="393"/>
      <c r="D265" s="393" t="s">
        <v>49</v>
      </c>
      <c r="E265" s="481" t="s">
        <v>46</v>
      </c>
      <c r="F265" s="482"/>
      <c r="G265" s="9" t="s">
        <v>47</v>
      </c>
      <c r="H265" s="10">
        <v>10.18</v>
      </c>
      <c r="I265" s="11"/>
      <c r="J265" s="11"/>
    </row>
    <row r="266" spans="1:10" ht="25.5" x14ac:dyDescent="0.2">
      <c r="A266" s="397" t="s">
        <v>50</v>
      </c>
      <c r="B266" s="12"/>
      <c r="C266" s="397"/>
      <c r="D266" s="397" t="s">
        <v>228</v>
      </c>
      <c r="E266" s="483" t="s">
        <v>53</v>
      </c>
      <c r="F266" s="484"/>
      <c r="G266" s="13" t="s">
        <v>30</v>
      </c>
      <c r="H266" s="14">
        <v>0.88600000000000001</v>
      </c>
      <c r="I266" s="15"/>
      <c r="J266" s="15"/>
    </row>
    <row r="267" spans="1:10" x14ac:dyDescent="0.2">
      <c r="A267" s="397" t="s">
        <v>50</v>
      </c>
      <c r="B267" s="12"/>
      <c r="C267" s="397"/>
      <c r="D267" s="397" t="s">
        <v>230</v>
      </c>
      <c r="E267" s="483" t="s">
        <v>53</v>
      </c>
      <c r="F267" s="484"/>
      <c r="G267" s="13" t="s">
        <v>35</v>
      </c>
      <c r="H267" s="14">
        <v>218.84</v>
      </c>
      <c r="I267" s="15"/>
      <c r="J267" s="15"/>
    </row>
    <row r="268" spans="1:10" ht="25.5" x14ac:dyDescent="0.2">
      <c r="A268" s="397" t="s">
        <v>50</v>
      </c>
      <c r="B268" s="12"/>
      <c r="C268" s="397"/>
      <c r="D268" s="397" t="s">
        <v>232</v>
      </c>
      <c r="E268" s="483" t="s">
        <v>53</v>
      </c>
      <c r="F268" s="484"/>
      <c r="G268" s="13" t="s">
        <v>30</v>
      </c>
      <c r="H268" s="14">
        <v>0.59699999999999998</v>
      </c>
      <c r="I268" s="15"/>
      <c r="J268" s="15"/>
    </row>
    <row r="269" spans="1:10" x14ac:dyDescent="0.2">
      <c r="A269" s="398"/>
      <c r="B269" s="398"/>
      <c r="C269" s="398"/>
      <c r="D269" s="398"/>
      <c r="E269" s="398" t="s">
        <v>73</v>
      </c>
      <c r="F269" s="122"/>
      <c r="G269" s="398" t="s">
        <v>74</v>
      </c>
      <c r="H269" s="122"/>
      <c r="I269" s="398" t="s">
        <v>75</v>
      </c>
      <c r="J269" s="122"/>
    </row>
    <row r="270" spans="1:10" ht="15" customHeight="1" thickBot="1" x14ac:dyDescent="0.25">
      <c r="A270" s="398"/>
      <c r="B270" s="398"/>
      <c r="C270" s="398"/>
      <c r="D270" s="398"/>
      <c r="E270" s="398" t="s">
        <v>76</v>
      </c>
      <c r="F270" s="122"/>
      <c r="G270" s="398"/>
      <c r="H270" s="478" t="s">
        <v>77</v>
      </c>
      <c r="I270" s="478"/>
      <c r="J270" s="122"/>
    </row>
    <row r="271" spans="1:10" ht="15" thickTop="1" x14ac:dyDescent="0.2">
      <c r="A271" s="16"/>
      <c r="B271" s="16"/>
      <c r="C271" s="16"/>
      <c r="D271" s="16"/>
      <c r="E271" s="16"/>
      <c r="F271" s="16"/>
      <c r="G271" s="16"/>
      <c r="H271" s="16"/>
      <c r="I271" s="16"/>
      <c r="J271" s="16"/>
    </row>
    <row r="272" spans="1:10" ht="15" x14ac:dyDescent="0.2">
      <c r="A272" s="392"/>
      <c r="B272" s="236" t="s">
        <v>3</v>
      </c>
      <c r="C272" s="392" t="s">
        <v>4</v>
      </c>
      <c r="D272" s="392" t="s">
        <v>5</v>
      </c>
      <c r="E272" s="473" t="s">
        <v>40</v>
      </c>
      <c r="F272" s="474"/>
      <c r="G272" s="235" t="s">
        <v>6</v>
      </c>
      <c r="H272" s="236" t="s">
        <v>7</v>
      </c>
      <c r="I272" s="236" t="s">
        <v>8</v>
      </c>
      <c r="J272" s="236" t="s">
        <v>9</v>
      </c>
    </row>
    <row r="273" spans="1:10" ht="25.5" x14ac:dyDescent="0.2">
      <c r="A273" s="396" t="s">
        <v>41</v>
      </c>
      <c r="B273" s="238"/>
      <c r="C273" s="396"/>
      <c r="D273" s="396" t="s">
        <v>279</v>
      </c>
      <c r="E273" s="479" t="s">
        <v>46</v>
      </c>
      <c r="F273" s="480"/>
      <c r="G273" s="237" t="s">
        <v>47</v>
      </c>
      <c r="H273" s="6">
        <v>1</v>
      </c>
      <c r="I273" s="7"/>
      <c r="J273" s="7"/>
    </row>
    <row r="274" spans="1:10" x14ac:dyDescent="0.2">
      <c r="A274" s="397" t="s">
        <v>50</v>
      </c>
      <c r="B274" s="12"/>
      <c r="C274" s="397"/>
      <c r="D274" s="397" t="s">
        <v>283</v>
      </c>
      <c r="E274" s="483" t="s">
        <v>284</v>
      </c>
      <c r="F274" s="484"/>
      <c r="G274" s="13" t="s">
        <v>47</v>
      </c>
      <c r="H274" s="14">
        <v>1.1900000000000001E-2</v>
      </c>
      <c r="I274" s="15"/>
      <c r="J274" s="15"/>
    </row>
    <row r="275" spans="1:10" x14ac:dyDescent="0.2">
      <c r="A275" s="398"/>
      <c r="B275" s="398"/>
      <c r="C275" s="398"/>
      <c r="D275" s="398"/>
      <c r="E275" s="398" t="s">
        <v>73</v>
      </c>
      <c r="F275" s="122"/>
      <c r="G275" s="398" t="s">
        <v>74</v>
      </c>
      <c r="H275" s="122"/>
      <c r="I275" s="398" t="s">
        <v>75</v>
      </c>
      <c r="J275" s="122"/>
    </row>
    <row r="276" spans="1:10" ht="15" customHeight="1" thickBot="1" x14ac:dyDescent="0.25">
      <c r="A276" s="398"/>
      <c r="B276" s="398"/>
      <c r="C276" s="398"/>
      <c r="D276" s="398"/>
      <c r="E276" s="398" t="s">
        <v>76</v>
      </c>
      <c r="F276" s="122"/>
      <c r="G276" s="398"/>
      <c r="H276" s="478" t="s">
        <v>77</v>
      </c>
      <c r="I276" s="478"/>
      <c r="J276" s="122"/>
    </row>
    <row r="277" spans="1:10" ht="15" thickTop="1" x14ac:dyDescent="0.2">
      <c r="A277" s="16"/>
      <c r="B277" s="16"/>
      <c r="C277" s="16"/>
      <c r="D277" s="16"/>
      <c r="E277" s="16"/>
      <c r="F277" s="16"/>
      <c r="G277" s="16"/>
      <c r="H277" s="16"/>
      <c r="I277" s="16"/>
      <c r="J277" s="16"/>
    </row>
    <row r="278" spans="1:10" ht="15" x14ac:dyDescent="0.2">
      <c r="A278" s="392"/>
      <c r="B278" s="236" t="s">
        <v>3</v>
      </c>
      <c r="C278" s="392" t="s">
        <v>4</v>
      </c>
      <c r="D278" s="392" t="s">
        <v>5</v>
      </c>
      <c r="E278" s="473" t="s">
        <v>40</v>
      </c>
      <c r="F278" s="474"/>
      <c r="G278" s="235" t="s">
        <v>6</v>
      </c>
      <c r="H278" s="236" t="s">
        <v>7</v>
      </c>
      <c r="I278" s="236" t="s">
        <v>8</v>
      </c>
      <c r="J278" s="236" t="s">
        <v>9</v>
      </c>
    </row>
    <row r="279" spans="1:10" ht="38.25" x14ac:dyDescent="0.2">
      <c r="A279" s="396" t="s">
        <v>41</v>
      </c>
      <c r="B279" s="238"/>
      <c r="C279" s="396"/>
      <c r="D279" s="396" t="s">
        <v>293</v>
      </c>
      <c r="E279" s="479" t="s">
        <v>46</v>
      </c>
      <c r="F279" s="480"/>
      <c r="G279" s="237" t="s">
        <v>47</v>
      </c>
      <c r="H279" s="6">
        <v>1</v>
      </c>
      <c r="I279" s="7"/>
      <c r="J279" s="7"/>
    </row>
    <row r="280" spans="1:10" x14ac:dyDescent="0.2">
      <c r="A280" s="397" t="s">
        <v>50</v>
      </c>
      <c r="B280" s="12"/>
      <c r="C280" s="397"/>
      <c r="D280" s="397" t="s">
        <v>295</v>
      </c>
      <c r="E280" s="483" t="s">
        <v>284</v>
      </c>
      <c r="F280" s="484"/>
      <c r="G280" s="13" t="s">
        <v>47</v>
      </c>
      <c r="H280" s="14">
        <v>9.2999999999999992E-3</v>
      </c>
      <c r="I280" s="15"/>
      <c r="J280" s="15"/>
    </row>
    <row r="281" spans="1:10" x14ac:dyDescent="0.2">
      <c r="A281" s="398"/>
      <c r="B281" s="398"/>
      <c r="C281" s="398"/>
      <c r="D281" s="398"/>
      <c r="E281" s="398" t="s">
        <v>73</v>
      </c>
      <c r="F281" s="122"/>
      <c r="G281" s="398" t="s">
        <v>74</v>
      </c>
      <c r="H281" s="122"/>
      <c r="I281" s="398" t="s">
        <v>75</v>
      </c>
      <c r="J281" s="122"/>
    </row>
    <row r="282" spans="1:10" ht="15" customHeight="1" thickBot="1" x14ac:dyDescent="0.25">
      <c r="A282" s="398"/>
      <c r="B282" s="398"/>
      <c r="C282" s="398"/>
      <c r="D282" s="398"/>
      <c r="E282" s="398" t="s">
        <v>76</v>
      </c>
      <c r="F282" s="122"/>
      <c r="G282" s="398"/>
      <c r="H282" s="478" t="s">
        <v>77</v>
      </c>
      <c r="I282" s="478"/>
      <c r="J282" s="122"/>
    </row>
    <row r="283" spans="1:10" ht="15" thickTop="1" x14ac:dyDescent="0.2">
      <c r="A283" s="16"/>
      <c r="B283" s="16"/>
      <c r="C283" s="16"/>
      <c r="D283" s="16"/>
      <c r="E283" s="16"/>
      <c r="F283" s="16"/>
      <c r="G283" s="16"/>
      <c r="H283" s="16"/>
      <c r="I283" s="16"/>
      <c r="J283" s="16"/>
    </row>
    <row r="284" spans="1:10" ht="15" x14ac:dyDescent="0.2">
      <c r="A284" s="392"/>
      <c r="B284" s="236" t="s">
        <v>3</v>
      </c>
      <c r="C284" s="392" t="s">
        <v>4</v>
      </c>
      <c r="D284" s="392" t="s">
        <v>5</v>
      </c>
      <c r="E284" s="473" t="s">
        <v>40</v>
      </c>
      <c r="F284" s="474"/>
      <c r="G284" s="235" t="s">
        <v>6</v>
      </c>
      <c r="H284" s="236" t="s">
        <v>7</v>
      </c>
      <c r="I284" s="236" t="s">
        <v>8</v>
      </c>
      <c r="J284" s="236" t="s">
        <v>9</v>
      </c>
    </row>
    <row r="285" spans="1:10" ht="25.5" x14ac:dyDescent="0.2">
      <c r="A285" s="396" t="s">
        <v>41</v>
      </c>
      <c r="B285" s="238"/>
      <c r="C285" s="396"/>
      <c r="D285" s="396" t="s">
        <v>297</v>
      </c>
      <c r="E285" s="479" t="s">
        <v>46</v>
      </c>
      <c r="F285" s="480"/>
      <c r="G285" s="237" t="s">
        <v>47</v>
      </c>
      <c r="H285" s="6">
        <v>1</v>
      </c>
      <c r="I285" s="7"/>
      <c r="J285" s="7"/>
    </row>
    <row r="286" spans="1:10" x14ac:dyDescent="0.2">
      <c r="A286" s="397" t="s">
        <v>50</v>
      </c>
      <c r="B286" s="12"/>
      <c r="C286" s="397"/>
      <c r="D286" s="397" t="s">
        <v>299</v>
      </c>
      <c r="E286" s="483" t="s">
        <v>284</v>
      </c>
      <c r="F286" s="484"/>
      <c r="G286" s="13" t="s">
        <v>47</v>
      </c>
      <c r="H286" s="14">
        <v>4.1000000000000003E-3</v>
      </c>
      <c r="I286" s="15"/>
      <c r="J286" s="15"/>
    </row>
    <row r="287" spans="1:10" x14ac:dyDescent="0.2">
      <c r="A287" s="398"/>
      <c r="B287" s="398"/>
      <c r="C287" s="398"/>
      <c r="D287" s="398"/>
      <c r="E287" s="398" t="s">
        <v>73</v>
      </c>
      <c r="F287" s="122"/>
      <c r="G287" s="398" t="s">
        <v>74</v>
      </c>
      <c r="H287" s="122"/>
      <c r="I287" s="398" t="s">
        <v>75</v>
      </c>
      <c r="J287" s="122"/>
    </row>
    <row r="288" spans="1:10" ht="15" customHeight="1" thickBot="1" x14ac:dyDescent="0.25">
      <c r="A288" s="398"/>
      <c r="B288" s="398"/>
      <c r="C288" s="398"/>
      <c r="D288" s="398"/>
      <c r="E288" s="398" t="s">
        <v>76</v>
      </c>
      <c r="F288" s="122"/>
      <c r="G288" s="398"/>
      <c r="H288" s="478" t="s">
        <v>77</v>
      </c>
      <c r="I288" s="478"/>
      <c r="J288" s="122"/>
    </row>
    <row r="289" spans="1:10" ht="15" thickTop="1" x14ac:dyDescent="0.2">
      <c r="A289" s="16"/>
      <c r="B289" s="16"/>
      <c r="C289" s="16"/>
      <c r="D289" s="16"/>
      <c r="E289" s="16"/>
      <c r="F289" s="16"/>
      <c r="G289" s="16"/>
      <c r="H289" s="16"/>
      <c r="I289" s="16"/>
      <c r="J289" s="16"/>
    </row>
    <row r="290" spans="1:10" ht="15" x14ac:dyDescent="0.2">
      <c r="A290" s="392"/>
      <c r="B290" s="236" t="s">
        <v>3</v>
      </c>
      <c r="C290" s="392" t="s">
        <v>4</v>
      </c>
      <c r="D290" s="392" t="s">
        <v>5</v>
      </c>
      <c r="E290" s="473" t="s">
        <v>40</v>
      </c>
      <c r="F290" s="474"/>
      <c r="G290" s="235" t="s">
        <v>6</v>
      </c>
      <c r="H290" s="236" t="s">
        <v>7</v>
      </c>
      <c r="I290" s="236" t="s">
        <v>8</v>
      </c>
      <c r="J290" s="236" t="s">
        <v>9</v>
      </c>
    </row>
    <row r="291" spans="1:10" ht="25.5" x14ac:dyDescent="0.2">
      <c r="A291" s="396" t="s">
        <v>41</v>
      </c>
      <c r="B291" s="238"/>
      <c r="C291" s="396"/>
      <c r="D291" s="396" t="s">
        <v>301</v>
      </c>
      <c r="E291" s="479" t="s">
        <v>46</v>
      </c>
      <c r="F291" s="480"/>
      <c r="G291" s="237" t="s">
        <v>47</v>
      </c>
      <c r="H291" s="6">
        <v>1</v>
      </c>
      <c r="I291" s="7"/>
      <c r="J291" s="7"/>
    </row>
    <row r="292" spans="1:10" x14ac:dyDescent="0.2">
      <c r="A292" s="397" t="s">
        <v>50</v>
      </c>
      <c r="B292" s="12"/>
      <c r="C292" s="397"/>
      <c r="D292" s="397" t="s">
        <v>303</v>
      </c>
      <c r="E292" s="483" t="s">
        <v>284</v>
      </c>
      <c r="F292" s="484"/>
      <c r="G292" s="13" t="s">
        <v>47</v>
      </c>
      <c r="H292" s="14">
        <v>9.2999999999999992E-3</v>
      </c>
      <c r="I292" s="15"/>
      <c r="J292" s="15"/>
    </row>
    <row r="293" spans="1:10" x14ac:dyDescent="0.2">
      <c r="A293" s="398"/>
      <c r="B293" s="398"/>
      <c r="C293" s="398"/>
      <c r="D293" s="398"/>
      <c r="E293" s="398" t="s">
        <v>73</v>
      </c>
      <c r="F293" s="122"/>
      <c r="G293" s="398" t="s">
        <v>74</v>
      </c>
      <c r="H293" s="122"/>
      <c r="I293" s="398" t="s">
        <v>75</v>
      </c>
      <c r="J293" s="122"/>
    </row>
    <row r="294" spans="1:10" ht="15" customHeight="1" thickBot="1" x14ac:dyDescent="0.25">
      <c r="A294" s="398"/>
      <c r="B294" s="398"/>
      <c r="C294" s="398"/>
      <c r="D294" s="398"/>
      <c r="E294" s="398" t="s">
        <v>76</v>
      </c>
      <c r="F294" s="122"/>
      <c r="G294" s="398"/>
      <c r="H294" s="478" t="s">
        <v>77</v>
      </c>
      <c r="I294" s="478"/>
      <c r="J294" s="122"/>
    </row>
    <row r="295" spans="1:10" ht="15" thickTop="1" x14ac:dyDescent="0.2">
      <c r="A295" s="16"/>
      <c r="B295" s="16"/>
      <c r="C295" s="16"/>
      <c r="D295" s="16"/>
      <c r="E295" s="16"/>
      <c r="F295" s="16"/>
      <c r="G295" s="16"/>
      <c r="H295" s="16"/>
      <c r="I295" s="16"/>
      <c r="J295" s="16"/>
    </row>
    <row r="296" spans="1:10" ht="15" x14ac:dyDescent="0.2">
      <c r="A296" s="392"/>
      <c r="B296" s="236" t="s">
        <v>3</v>
      </c>
      <c r="C296" s="392" t="s">
        <v>4</v>
      </c>
      <c r="D296" s="392" t="s">
        <v>5</v>
      </c>
      <c r="E296" s="473" t="s">
        <v>40</v>
      </c>
      <c r="F296" s="474"/>
      <c r="G296" s="235" t="s">
        <v>6</v>
      </c>
      <c r="H296" s="236" t="s">
        <v>7</v>
      </c>
      <c r="I296" s="236" t="s">
        <v>8</v>
      </c>
      <c r="J296" s="236" t="s">
        <v>9</v>
      </c>
    </row>
    <row r="297" spans="1:10" ht="25.5" x14ac:dyDescent="0.2">
      <c r="A297" s="396" t="s">
        <v>41</v>
      </c>
      <c r="B297" s="238"/>
      <c r="C297" s="396"/>
      <c r="D297" s="396" t="s">
        <v>318</v>
      </c>
      <c r="E297" s="479" t="s">
        <v>46</v>
      </c>
      <c r="F297" s="480"/>
      <c r="G297" s="237" t="s">
        <v>47</v>
      </c>
      <c r="H297" s="6">
        <v>1</v>
      </c>
      <c r="I297" s="7"/>
      <c r="J297" s="7"/>
    </row>
    <row r="298" spans="1:10" x14ac:dyDescent="0.2">
      <c r="A298" s="397" t="s">
        <v>50</v>
      </c>
      <c r="B298" s="12"/>
      <c r="C298" s="397"/>
      <c r="D298" s="397" t="s">
        <v>320</v>
      </c>
      <c r="E298" s="483" t="s">
        <v>284</v>
      </c>
      <c r="F298" s="484"/>
      <c r="G298" s="13" t="s">
        <v>47</v>
      </c>
      <c r="H298" s="14">
        <v>9.2999999999999992E-3</v>
      </c>
      <c r="I298" s="15"/>
      <c r="J298" s="15"/>
    </row>
    <row r="299" spans="1:10" x14ac:dyDescent="0.2">
      <c r="A299" s="398"/>
      <c r="B299" s="398"/>
      <c r="C299" s="398"/>
      <c r="D299" s="398"/>
      <c r="E299" s="398" t="s">
        <v>73</v>
      </c>
      <c r="F299" s="122"/>
      <c r="G299" s="398" t="s">
        <v>74</v>
      </c>
      <c r="H299" s="122"/>
      <c r="I299" s="398" t="s">
        <v>75</v>
      </c>
      <c r="J299" s="122"/>
    </row>
    <row r="300" spans="1:10" ht="15" customHeight="1" thickBot="1" x14ac:dyDescent="0.25">
      <c r="A300" s="398"/>
      <c r="B300" s="398"/>
      <c r="C300" s="398"/>
      <c r="D300" s="398"/>
      <c r="E300" s="398" t="s">
        <v>76</v>
      </c>
      <c r="F300" s="122"/>
      <c r="G300" s="398"/>
      <c r="H300" s="478" t="s">
        <v>77</v>
      </c>
      <c r="I300" s="478"/>
      <c r="J300" s="122"/>
    </row>
    <row r="301" spans="1:10" ht="15" thickTop="1" x14ac:dyDescent="0.2">
      <c r="A301" s="16"/>
      <c r="B301" s="16"/>
      <c r="C301" s="16"/>
      <c r="D301" s="16"/>
      <c r="E301" s="16"/>
      <c r="F301" s="16"/>
      <c r="G301" s="16"/>
      <c r="H301" s="16"/>
      <c r="I301" s="16"/>
      <c r="J301" s="16"/>
    </row>
    <row r="302" spans="1:10" ht="15" x14ac:dyDescent="0.2">
      <c r="A302" s="392"/>
      <c r="B302" s="236" t="s">
        <v>3</v>
      </c>
      <c r="C302" s="392" t="s">
        <v>4</v>
      </c>
      <c r="D302" s="392" t="s">
        <v>5</v>
      </c>
      <c r="E302" s="473" t="s">
        <v>40</v>
      </c>
      <c r="F302" s="474"/>
      <c r="G302" s="235" t="s">
        <v>6</v>
      </c>
      <c r="H302" s="236" t="s">
        <v>7</v>
      </c>
      <c r="I302" s="236" t="s">
        <v>8</v>
      </c>
      <c r="J302" s="236" t="s">
        <v>9</v>
      </c>
    </row>
    <row r="303" spans="1:10" ht="25.5" x14ac:dyDescent="0.2">
      <c r="A303" s="396" t="s">
        <v>41</v>
      </c>
      <c r="B303" s="238"/>
      <c r="C303" s="396"/>
      <c r="D303" s="396" t="s">
        <v>322</v>
      </c>
      <c r="E303" s="479" t="s">
        <v>46</v>
      </c>
      <c r="F303" s="480"/>
      <c r="G303" s="237" t="s">
        <v>47</v>
      </c>
      <c r="H303" s="6">
        <v>1</v>
      </c>
      <c r="I303" s="7"/>
      <c r="J303" s="7"/>
    </row>
    <row r="304" spans="1:10" x14ac:dyDescent="0.2">
      <c r="A304" s="397" t="s">
        <v>50</v>
      </c>
      <c r="B304" s="12"/>
      <c r="C304" s="397"/>
      <c r="D304" s="397" t="s">
        <v>324</v>
      </c>
      <c r="E304" s="483" t="s">
        <v>284</v>
      </c>
      <c r="F304" s="484"/>
      <c r="G304" s="13" t="s">
        <v>47</v>
      </c>
      <c r="H304" s="14">
        <v>3.0099999999999998E-2</v>
      </c>
      <c r="I304" s="15"/>
      <c r="J304" s="15"/>
    </row>
    <row r="305" spans="1:10" x14ac:dyDescent="0.2">
      <c r="A305" s="398"/>
      <c r="B305" s="398"/>
      <c r="C305" s="398"/>
      <c r="D305" s="398"/>
      <c r="E305" s="398" t="s">
        <v>73</v>
      </c>
      <c r="F305" s="122"/>
      <c r="G305" s="398" t="s">
        <v>74</v>
      </c>
      <c r="H305" s="122"/>
      <c r="I305" s="398" t="s">
        <v>75</v>
      </c>
      <c r="J305" s="122"/>
    </row>
    <row r="306" spans="1:10" ht="15" customHeight="1" thickBot="1" x14ac:dyDescent="0.25">
      <c r="A306" s="398"/>
      <c r="B306" s="398"/>
      <c r="C306" s="398"/>
      <c r="D306" s="398"/>
      <c r="E306" s="398" t="s">
        <v>76</v>
      </c>
      <c r="F306" s="122"/>
      <c r="G306" s="398"/>
      <c r="H306" s="478" t="s">
        <v>77</v>
      </c>
      <c r="I306" s="478"/>
      <c r="J306" s="122"/>
    </row>
    <row r="307" spans="1:10" ht="15" thickTop="1" x14ac:dyDescent="0.2">
      <c r="A307" s="16"/>
      <c r="B307" s="16"/>
      <c r="C307" s="16"/>
      <c r="D307" s="16"/>
      <c r="E307" s="16"/>
      <c r="F307" s="16"/>
      <c r="G307" s="16"/>
      <c r="H307" s="16"/>
      <c r="I307" s="16"/>
      <c r="J307" s="16"/>
    </row>
    <row r="308" spans="1:10" ht="15" x14ac:dyDescent="0.2">
      <c r="A308" s="392"/>
      <c r="B308" s="236" t="s">
        <v>3</v>
      </c>
      <c r="C308" s="392" t="s">
        <v>4</v>
      </c>
      <c r="D308" s="392" t="s">
        <v>5</v>
      </c>
      <c r="E308" s="473" t="s">
        <v>40</v>
      </c>
      <c r="F308" s="474"/>
      <c r="G308" s="235" t="s">
        <v>6</v>
      </c>
      <c r="H308" s="236" t="s">
        <v>7</v>
      </c>
      <c r="I308" s="236" t="s">
        <v>8</v>
      </c>
      <c r="J308" s="236" t="s">
        <v>9</v>
      </c>
    </row>
    <row r="309" spans="1:10" ht="25.5" x14ac:dyDescent="0.2">
      <c r="A309" s="396" t="s">
        <v>41</v>
      </c>
      <c r="B309" s="238"/>
      <c r="C309" s="396"/>
      <c r="D309" s="396" t="s">
        <v>326</v>
      </c>
      <c r="E309" s="479" t="s">
        <v>46</v>
      </c>
      <c r="F309" s="480"/>
      <c r="G309" s="237" t="s">
        <v>47</v>
      </c>
      <c r="H309" s="6">
        <v>1</v>
      </c>
      <c r="I309" s="7"/>
      <c r="J309" s="7"/>
    </row>
    <row r="310" spans="1:10" x14ac:dyDescent="0.2">
      <c r="A310" s="397" t="s">
        <v>50</v>
      </c>
      <c r="B310" s="12"/>
      <c r="C310" s="397"/>
      <c r="D310" s="397" t="s">
        <v>328</v>
      </c>
      <c r="E310" s="483" t="s">
        <v>284</v>
      </c>
      <c r="F310" s="484"/>
      <c r="G310" s="13" t="s">
        <v>47</v>
      </c>
      <c r="H310" s="14">
        <v>1.1900000000000001E-2</v>
      </c>
      <c r="I310" s="15"/>
      <c r="J310" s="15"/>
    </row>
    <row r="311" spans="1:10" x14ac:dyDescent="0.2">
      <c r="A311" s="398"/>
      <c r="B311" s="398"/>
      <c r="C311" s="398"/>
      <c r="D311" s="398"/>
      <c r="E311" s="398" t="s">
        <v>73</v>
      </c>
      <c r="F311" s="122"/>
      <c r="G311" s="398" t="s">
        <v>74</v>
      </c>
      <c r="H311" s="122"/>
      <c r="I311" s="398" t="s">
        <v>75</v>
      </c>
      <c r="J311" s="122"/>
    </row>
    <row r="312" spans="1:10" ht="15" customHeight="1" thickBot="1" x14ac:dyDescent="0.25">
      <c r="A312" s="398"/>
      <c r="B312" s="398"/>
      <c r="C312" s="398"/>
      <c r="D312" s="398"/>
      <c r="E312" s="398" t="s">
        <v>76</v>
      </c>
      <c r="F312" s="122"/>
      <c r="G312" s="398"/>
      <c r="H312" s="478" t="s">
        <v>77</v>
      </c>
      <c r="I312" s="478"/>
      <c r="J312" s="122"/>
    </row>
    <row r="313" spans="1:10" ht="15" thickTop="1" x14ac:dyDescent="0.2">
      <c r="A313" s="16"/>
      <c r="B313" s="16"/>
      <c r="C313" s="16"/>
      <c r="D313" s="16"/>
      <c r="E313" s="16"/>
      <c r="F313" s="16"/>
      <c r="G313" s="16"/>
      <c r="H313" s="16"/>
      <c r="I313" s="16"/>
      <c r="J313" s="16"/>
    </row>
    <row r="314" spans="1:10" ht="15" x14ac:dyDescent="0.2">
      <c r="A314" s="392"/>
      <c r="B314" s="236" t="s">
        <v>3</v>
      </c>
      <c r="C314" s="392" t="s">
        <v>4</v>
      </c>
      <c r="D314" s="392" t="s">
        <v>5</v>
      </c>
      <c r="E314" s="473" t="s">
        <v>40</v>
      </c>
      <c r="F314" s="474"/>
      <c r="G314" s="235" t="s">
        <v>6</v>
      </c>
      <c r="H314" s="236" t="s">
        <v>7</v>
      </c>
      <c r="I314" s="236" t="s">
        <v>8</v>
      </c>
      <c r="J314" s="236" t="s">
        <v>9</v>
      </c>
    </row>
    <row r="315" spans="1:10" ht="25.5" x14ac:dyDescent="0.2">
      <c r="A315" s="396" t="s">
        <v>41</v>
      </c>
      <c r="B315" s="238"/>
      <c r="C315" s="396"/>
      <c r="D315" s="396" t="s">
        <v>330</v>
      </c>
      <c r="E315" s="479" t="s">
        <v>46</v>
      </c>
      <c r="F315" s="480"/>
      <c r="G315" s="237" t="s">
        <v>47</v>
      </c>
      <c r="H315" s="6">
        <v>1</v>
      </c>
      <c r="I315" s="7"/>
      <c r="J315" s="7"/>
    </row>
    <row r="316" spans="1:10" x14ac:dyDescent="0.2">
      <c r="A316" s="397" t="s">
        <v>50</v>
      </c>
      <c r="B316" s="12"/>
      <c r="C316" s="397"/>
      <c r="D316" s="397" t="s">
        <v>332</v>
      </c>
      <c r="E316" s="483" t="s">
        <v>284</v>
      </c>
      <c r="F316" s="484"/>
      <c r="G316" s="13" t="s">
        <v>47</v>
      </c>
      <c r="H316" s="14">
        <v>1.7100000000000001E-2</v>
      </c>
      <c r="I316" s="15"/>
      <c r="J316" s="15"/>
    </row>
    <row r="317" spans="1:10" x14ac:dyDescent="0.2">
      <c r="A317" s="398"/>
      <c r="B317" s="398"/>
      <c r="C317" s="398"/>
      <c r="D317" s="398"/>
      <c r="E317" s="398" t="s">
        <v>73</v>
      </c>
      <c r="F317" s="122"/>
      <c r="G317" s="398" t="s">
        <v>74</v>
      </c>
      <c r="H317" s="122"/>
      <c r="I317" s="398" t="s">
        <v>75</v>
      </c>
      <c r="J317" s="122"/>
    </row>
    <row r="318" spans="1:10" ht="15" customHeight="1" thickBot="1" x14ac:dyDescent="0.25">
      <c r="A318" s="398"/>
      <c r="B318" s="398"/>
      <c r="C318" s="398"/>
      <c r="D318" s="398"/>
      <c r="E318" s="398" t="s">
        <v>76</v>
      </c>
      <c r="F318" s="122"/>
      <c r="G318" s="398"/>
      <c r="H318" s="478" t="s">
        <v>77</v>
      </c>
      <c r="I318" s="478"/>
      <c r="J318" s="122"/>
    </row>
    <row r="319" spans="1:10" ht="15" thickTop="1" x14ac:dyDescent="0.2">
      <c r="A319" s="16"/>
      <c r="B319" s="16"/>
      <c r="C319" s="16"/>
      <c r="D319" s="16"/>
      <c r="E319" s="16"/>
      <c r="F319" s="16"/>
      <c r="G319" s="16"/>
      <c r="H319" s="16"/>
      <c r="I319" s="16"/>
      <c r="J319" s="16"/>
    </row>
    <row r="320" spans="1:10" ht="15" x14ac:dyDescent="0.2">
      <c r="A320" s="392"/>
      <c r="B320" s="236" t="s">
        <v>3</v>
      </c>
      <c r="C320" s="392" t="s">
        <v>4</v>
      </c>
      <c r="D320" s="392" t="s">
        <v>5</v>
      </c>
      <c r="E320" s="473" t="s">
        <v>40</v>
      </c>
      <c r="F320" s="474"/>
      <c r="G320" s="235" t="s">
        <v>6</v>
      </c>
      <c r="H320" s="236" t="s">
        <v>7</v>
      </c>
      <c r="I320" s="236" t="s">
        <v>8</v>
      </c>
      <c r="J320" s="236" t="s">
        <v>9</v>
      </c>
    </row>
    <row r="321" spans="1:10" ht="25.5" x14ac:dyDescent="0.2">
      <c r="A321" s="396" t="s">
        <v>41</v>
      </c>
      <c r="B321" s="238"/>
      <c r="C321" s="396"/>
      <c r="D321" s="396" t="s">
        <v>334</v>
      </c>
      <c r="E321" s="479" t="s">
        <v>46</v>
      </c>
      <c r="F321" s="480"/>
      <c r="G321" s="237" t="s">
        <v>47</v>
      </c>
      <c r="H321" s="6">
        <v>1</v>
      </c>
      <c r="I321" s="7"/>
      <c r="J321" s="7"/>
    </row>
    <row r="322" spans="1:10" x14ac:dyDescent="0.2">
      <c r="A322" s="397" t="s">
        <v>50</v>
      </c>
      <c r="B322" s="12"/>
      <c r="C322" s="397"/>
      <c r="D322" s="397" t="s">
        <v>336</v>
      </c>
      <c r="E322" s="483" t="s">
        <v>284</v>
      </c>
      <c r="F322" s="484"/>
      <c r="G322" s="13" t="s">
        <v>47</v>
      </c>
      <c r="H322" s="14">
        <v>1.7100000000000001E-2</v>
      </c>
      <c r="I322" s="15"/>
      <c r="J322" s="15"/>
    </row>
    <row r="323" spans="1:10" x14ac:dyDescent="0.2">
      <c r="A323" s="398"/>
      <c r="B323" s="398"/>
      <c r="C323" s="398"/>
      <c r="D323" s="398"/>
      <c r="E323" s="398" t="s">
        <v>73</v>
      </c>
      <c r="F323" s="122"/>
      <c r="G323" s="398" t="s">
        <v>74</v>
      </c>
      <c r="H323" s="122"/>
      <c r="I323" s="398" t="s">
        <v>75</v>
      </c>
      <c r="J323" s="122"/>
    </row>
    <row r="324" spans="1:10" ht="15" customHeight="1" thickBot="1" x14ac:dyDescent="0.25">
      <c r="A324" s="398"/>
      <c r="B324" s="398"/>
      <c r="C324" s="398"/>
      <c r="D324" s="398"/>
      <c r="E324" s="398" t="s">
        <v>76</v>
      </c>
      <c r="F324" s="122"/>
      <c r="G324" s="398"/>
      <c r="H324" s="478" t="s">
        <v>77</v>
      </c>
      <c r="I324" s="478"/>
      <c r="J324" s="122"/>
    </row>
    <row r="325" spans="1:10" ht="15" thickTop="1" x14ac:dyDescent="0.2">
      <c r="A325" s="16"/>
      <c r="B325" s="16"/>
      <c r="C325" s="16"/>
      <c r="D325" s="16"/>
      <c r="E325" s="16"/>
      <c r="F325" s="16"/>
      <c r="G325" s="16"/>
      <c r="H325" s="16"/>
      <c r="I325" s="16"/>
      <c r="J325" s="16"/>
    </row>
    <row r="326" spans="1:10" ht="15" x14ac:dyDescent="0.2">
      <c r="A326" s="392"/>
      <c r="B326" s="236" t="s">
        <v>3</v>
      </c>
      <c r="C326" s="392" t="s">
        <v>4</v>
      </c>
      <c r="D326" s="392" t="s">
        <v>5</v>
      </c>
      <c r="E326" s="473" t="s">
        <v>40</v>
      </c>
      <c r="F326" s="474"/>
      <c r="G326" s="235" t="s">
        <v>6</v>
      </c>
      <c r="H326" s="236" t="s">
        <v>7</v>
      </c>
      <c r="I326" s="236" t="s">
        <v>8</v>
      </c>
      <c r="J326" s="236" t="s">
        <v>9</v>
      </c>
    </row>
    <row r="327" spans="1:10" ht="38.25" x14ac:dyDescent="0.2">
      <c r="A327" s="396" t="s">
        <v>41</v>
      </c>
      <c r="B327" s="238"/>
      <c r="C327" s="396"/>
      <c r="D327" s="396" t="s">
        <v>338</v>
      </c>
      <c r="E327" s="479" t="s">
        <v>46</v>
      </c>
      <c r="F327" s="480"/>
      <c r="G327" s="237" t="s">
        <v>47</v>
      </c>
      <c r="H327" s="6">
        <v>1</v>
      </c>
      <c r="I327" s="7"/>
      <c r="J327" s="7"/>
    </row>
    <row r="328" spans="1:10" x14ac:dyDescent="0.2">
      <c r="A328" s="397" t="s">
        <v>50</v>
      </c>
      <c r="B328" s="12"/>
      <c r="C328" s="397"/>
      <c r="D328" s="397" t="s">
        <v>340</v>
      </c>
      <c r="E328" s="483" t="s">
        <v>284</v>
      </c>
      <c r="F328" s="484"/>
      <c r="G328" s="13" t="s">
        <v>47</v>
      </c>
      <c r="H328" s="14">
        <v>6.7000000000000002E-3</v>
      </c>
      <c r="I328" s="15"/>
      <c r="J328" s="15"/>
    </row>
    <row r="329" spans="1:10" x14ac:dyDescent="0.2">
      <c r="A329" s="398"/>
      <c r="B329" s="398"/>
      <c r="C329" s="398"/>
      <c r="D329" s="398"/>
      <c r="E329" s="398" t="s">
        <v>73</v>
      </c>
      <c r="F329" s="122"/>
      <c r="G329" s="398" t="s">
        <v>74</v>
      </c>
      <c r="H329" s="122"/>
      <c r="I329" s="398" t="s">
        <v>75</v>
      </c>
      <c r="J329" s="122"/>
    </row>
    <row r="330" spans="1:10" ht="15" customHeight="1" thickBot="1" x14ac:dyDescent="0.25">
      <c r="A330" s="398"/>
      <c r="B330" s="398"/>
      <c r="C330" s="398"/>
      <c r="D330" s="398"/>
      <c r="E330" s="398" t="s">
        <v>76</v>
      </c>
      <c r="F330" s="122"/>
      <c r="G330" s="398"/>
      <c r="H330" s="478" t="s">
        <v>77</v>
      </c>
      <c r="I330" s="478"/>
      <c r="J330" s="122"/>
    </row>
    <row r="331" spans="1:10" ht="15" thickTop="1" x14ac:dyDescent="0.2">
      <c r="A331" s="16"/>
      <c r="B331" s="16"/>
      <c r="C331" s="16"/>
      <c r="D331" s="16"/>
      <c r="E331" s="16"/>
      <c r="F331" s="16"/>
      <c r="G331" s="16"/>
      <c r="H331" s="16"/>
      <c r="I331" s="16"/>
      <c r="J331" s="16"/>
    </row>
    <row r="332" spans="1:10" ht="15" x14ac:dyDescent="0.2">
      <c r="A332" s="392"/>
      <c r="B332" s="236" t="s">
        <v>3</v>
      </c>
      <c r="C332" s="392" t="s">
        <v>4</v>
      </c>
      <c r="D332" s="392" t="s">
        <v>5</v>
      </c>
      <c r="E332" s="473" t="s">
        <v>40</v>
      </c>
      <c r="F332" s="474"/>
      <c r="G332" s="235" t="s">
        <v>6</v>
      </c>
      <c r="H332" s="236" t="s">
        <v>7</v>
      </c>
      <c r="I332" s="236" t="s">
        <v>8</v>
      </c>
      <c r="J332" s="236" t="s">
        <v>9</v>
      </c>
    </row>
    <row r="333" spans="1:10" ht="38.25" x14ac:dyDescent="0.2">
      <c r="A333" s="396" t="s">
        <v>41</v>
      </c>
      <c r="B333" s="238"/>
      <c r="C333" s="396"/>
      <c r="D333" s="396" t="s">
        <v>342</v>
      </c>
      <c r="E333" s="479" t="s">
        <v>46</v>
      </c>
      <c r="F333" s="480"/>
      <c r="G333" s="237" t="s">
        <v>47</v>
      </c>
      <c r="H333" s="6">
        <v>1</v>
      </c>
      <c r="I333" s="7"/>
      <c r="J333" s="7"/>
    </row>
    <row r="334" spans="1:10" ht="25.5" x14ac:dyDescent="0.2">
      <c r="A334" s="397" t="s">
        <v>50</v>
      </c>
      <c r="B334" s="12"/>
      <c r="C334" s="397"/>
      <c r="D334" s="397" t="s">
        <v>344</v>
      </c>
      <c r="E334" s="483" t="s">
        <v>284</v>
      </c>
      <c r="F334" s="484"/>
      <c r="G334" s="13" t="s">
        <v>47</v>
      </c>
      <c r="H334" s="14">
        <v>9.2999999999999992E-3</v>
      </c>
      <c r="I334" s="15"/>
      <c r="J334" s="15"/>
    </row>
    <row r="335" spans="1:10" x14ac:dyDescent="0.2">
      <c r="A335" s="398"/>
      <c r="B335" s="398"/>
      <c r="C335" s="398"/>
      <c r="D335" s="398"/>
      <c r="E335" s="398" t="s">
        <v>73</v>
      </c>
      <c r="F335" s="122"/>
      <c r="G335" s="398" t="s">
        <v>74</v>
      </c>
      <c r="H335" s="122"/>
      <c r="I335" s="398" t="s">
        <v>75</v>
      </c>
      <c r="J335" s="122"/>
    </row>
    <row r="336" spans="1:10" ht="15" customHeight="1" thickBot="1" x14ac:dyDescent="0.25">
      <c r="A336" s="398"/>
      <c r="B336" s="398"/>
      <c r="C336" s="398"/>
      <c r="D336" s="398"/>
      <c r="E336" s="398" t="s">
        <v>76</v>
      </c>
      <c r="F336" s="122"/>
      <c r="G336" s="398"/>
      <c r="H336" s="478" t="s">
        <v>77</v>
      </c>
      <c r="I336" s="478"/>
      <c r="J336" s="122"/>
    </row>
    <row r="337" spans="1:10" ht="15" thickTop="1" x14ac:dyDescent="0.2">
      <c r="A337" s="16"/>
      <c r="B337" s="16"/>
      <c r="C337" s="16"/>
      <c r="D337" s="16"/>
      <c r="E337" s="16"/>
      <c r="F337" s="16"/>
      <c r="G337" s="16"/>
      <c r="H337" s="16"/>
      <c r="I337" s="16"/>
      <c r="J337" s="16"/>
    </row>
    <row r="338" spans="1:10" ht="15" x14ac:dyDescent="0.2">
      <c r="A338" s="392"/>
      <c r="B338" s="236" t="s">
        <v>3</v>
      </c>
      <c r="C338" s="392" t="s">
        <v>4</v>
      </c>
      <c r="D338" s="392" t="s">
        <v>5</v>
      </c>
      <c r="E338" s="473" t="s">
        <v>40</v>
      </c>
      <c r="F338" s="474"/>
      <c r="G338" s="235" t="s">
        <v>6</v>
      </c>
      <c r="H338" s="236" t="s">
        <v>7</v>
      </c>
      <c r="I338" s="236" t="s">
        <v>8</v>
      </c>
      <c r="J338" s="236" t="s">
        <v>9</v>
      </c>
    </row>
    <row r="339" spans="1:10" ht="25.5" x14ac:dyDescent="0.2">
      <c r="A339" s="396" t="s">
        <v>41</v>
      </c>
      <c r="B339" s="238"/>
      <c r="C339" s="396"/>
      <c r="D339" s="396" t="s">
        <v>346</v>
      </c>
      <c r="E339" s="479" t="s">
        <v>46</v>
      </c>
      <c r="F339" s="480"/>
      <c r="G339" s="237" t="s">
        <v>47</v>
      </c>
      <c r="H339" s="6">
        <v>1</v>
      </c>
      <c r="I339" s="7"/>
      <c r="J339" s="7"/>
    </row>
    <row r="340" spans="1:10" x14ac:dyDescent="0.2">
      <c r="A340" s="397" t="s">
        <v>50</v>
      </c>
      <c r="B340" s="12"/>
      <c r="C340" s="397"/>
      <c r="D340" s="397" t="s">
        <v>348</v>
      </c>
      <c r="E340" s="483" t="s">
        <v>284</v>
      </c>
      <c r="F340" s="484"/>
      <c r="G340" s="13" t="s">
        <v>47</v>
      </c>
      <c r="H340" s="14">
        <v>1.7100000000000001E-2</v>
      </c>
      <c r="I340" s="15"/>
      <c r="J340" s="15"/>
    </row>
    <row r="341" spans="1:10" x14ac:dyDescent="0.2">
      <c r="A341" s="398"/>
      <c r="B341" s="398"/>
      <c r="C341" s="398"/>
      <c r="D341" s="398"/>
      <c r="E341" s="398" t="s">
        <v>73</v>
      </c>
      <c r="F341" s="122"/>
      <c r="G341" s="398" t="s">
        <v>74</v>
      </c>
      <c r="H341" s="122"/>
      <c r="I341" s="398" t="s">
        <v>75</v>
      </c>
      <c r="J341" s="122"/>
    </row>
    <row r="342" spans="1:10" ht="15" customHeight="1" thickBot="1" x14ac:dyDescent="0.25">
      <c r="A342" s="398"/>
      <c r="B342" s="398"/>
      <c r="C342" s="398"/>
      <c r="D342" s="398"/>
      <c r="E342" s="398" t="s">
        <v>76</v>
      </c>
      <c r="F342" s="122"/>
      <c r="G342" s="398"/>
      <c r="H342" s="478" t="s">
        <v>77</v>
      </c>
      <c r="I342" s="478"/>
      <c r="J342" s="122"/>
    </row>
    <row r="343" spans="1:10" ht="15" thickTop="1" x14ac:dyDescent="0.2">
      <c r="A343" s="16"/>
      <c r="B343" s="16"/>
      <c r="C343" s="16"/>
      <c r="D343" s="16"/>
      <c r="E343" s="16"/>
      <c r="F343" s="16"/>
      <c r="G343" s="16"/>
      <c r="H343" s="16"/>
      <c r="I343" s="16"/>
      <c r="J343" s="16"/>
    </row>
    <row r="344" spans="1:10" ht="15" x14ac:dyDescent="0.2">
      <c r="A344" s="392"/>
      <c r="B344" s="236" t="s">
        <v>3</v>
      </c>
      <c r="C344" s="392" t="s">
        <v>4</v>
      </c>
      <c r="D344" s="392" t="s">
        <v>5</v>
      </c>
      <c r="E344" s="473" t="s">
        <v>40</v>
      </c>
      <c r="F344" s="474"/>
      <c r="G344" s="235" t="s">
        <v>6</v>
      </c>
      <c r="H344" s="236" t="s">
        <v>7</v>
      </c>
      <c r="I344" s="236" t="s">
        <v>8</v>
      </c>
      <c r="J344" s="236" t="s">
        <v>9</v>
      </c>
    </row>
    <row r="345" spans="1:10" ht="25.5" x14ac:dyDescent="0.2">
      <c r="A345" s="396" t="s">
        <v>41</v>
      </c>
      <c r="B345" s="238"/>
      <c r="C345" s="396"/>
      <c r="D345" s="396" t="s">
        <v>350</v>
      </c>
      <c r="E345" s="479" t="s">
        <v>46</v>
      </c>
      <c r="F345" s="480"/>
      <c r="G345" s="237" t="s">
        <v>47</v>
      </c>
      <c r="H345" s="6">
        <v>1</v>
      </c>
      <c r="I345" s="7"/>
      <c r="J345" s="7"/>
    </row>
    <row r="346" spans="1:10" ht="25.5" x14ac:dyDescent="0.2">
      <c r="A346" s="397" t="s">
        <v>50</v>
      </c>
      <c r="B346" s="12"/>
      <c r="C346" s="397"/>
      <c r="D346" s="397" t="s">
        <v>352</v>
      </c>
      <c r="E346" s="483" t="s">
        <v>284</v>
      </c>
      <c r="F346" s="484"/>
      <c r="G346" s="13" t="s">
        <v>47</v>
      </c>
      <c r="H346" s="14">
        <v>4.1000000000000003E-3</v>
      </c>
      <c r="I346" s="15"/>
      <c r="J346" s="15"/>
    </row>
    <row r="347" spans="1:10" x14ac:dyDescent="0.2">
      <c r="A347" s="398"/>
      <c r="B347" s="398"/>
      <c r="C347" s="398"/>
      <c r="D347" s="398"/>
      <c r="E347" s="398" t="s">
        <v>73</v>
      </c>
      <c r="F347" s="122"/>
      <c r="G347" s="398" t="s">
        <v>74</v>
      </c>
      <c r="H347" s="122"/>
      <c r="I347" s="398" t="s">
        <v>75</v>
      </c>
      <c r="J347" s="122"/>
    </row>
    <row r="348" spans="1:10" ht="15" customHeight="1" thickBot="1" x14ac:dyDescent="0.25">
      <c r="A348" s="398"/>
      <c r="B348" s="398"/>
      <c r="C348" s="398"/>
      <c r="D348" s="398"/>
      <c r="E348" s="398" t="s">
        <v>76</v>
      </c>
      <c r="F348" s="122"/>
      <c r="G348" s="398"/>
      <c r="H348" s="478" t="s">
        <v>77</v>
      </c>
      <c r="I348" s="478"/>
      <c r="J348" s="122"/>
    </row>
    <row r="349" spans="1:10" ht="15" thickTop="1" x14ac:dyDescent="0.2">
      <c r="A349" s="16"/>
      <c r="B349" s="16"/>
      <c r="C349" s="16"/>
      <c r="D349" s="16"/>
      <c r="E349" s="16"/>
      <c r="F349" s="16"/>
      <c r="G349" s="16"/>
      <c r="H349" s="16"/>
      <c r="I349" s="16"/>
      <c r="J349" s="16"/>
    </row>
    <row r="350" spans="1:10" ht="15" x14ac:dyDescent="0.2">
      <c r="A350" s="392"/>
      <c r="B350" s="236" t="s">
        <v>3</v>
      </c>
      <c r="C350" s="392" t="s">
        <v>4</v>
      </c>
      <c r="D350" s="392" t="s">
        <v>5</v>
      </c>
      <c r="E350" s="473" t="s">
        <v>40</v>
      </c>
      <c r="F350" s="474"/>
      <c r="G350" s="235" t="s">
        <v>6</v>
      </c>
      <c r="H350" s="236" t="s">
        <v>7</v>
      </c>
      <c r="I350" s="236" t="s">
        <v>8</v>
      </c>
      <c r="J350" s="236" t="s">
        <v>9</v>
      </c>
    </row>
    <row r="351" spans="1:10" ht="14.25" customHeight="1" x14ac:dyDescent="0.2">
      <c r="A351" s="396" t="s">
        <v>41</v>
      </c>
      <c r="B351" s="238"/>
      <c r="C351" s="396"/>
      <c r="D351" s="396" t="s">
        <v>45</v>
      </c>
      <c r="E351" s="479" t="s">
        <v>46</v>
      </c>
      <c r="F351" s="480"/>
      <c r="G351" s="237" t="s">
        <v>47</v>
      </c>
      <c r="H351" s="6">
        <v>1</v>
      </c>
      <c r="I351" s="7"/>
      <c r="J351" s="7"/>
    </row>
    <row r="352" spans="1:10" ht="25.5" x14ac:dyDescent="0.2">
      <c r="A352" s="393" t="s">
        <v>43</v>
      </c>
      <c r="B352" s="8"/>
      <c r="C352" s="393"/>
      <c r="D352" s="393" t="s">
        <v>275</v>
      </c>
      <c r="E352" s="481" t="s">
        <v>46</v>
      </c>
      <c r="F352" s="482"/>
      <c r="G352" s="9" t="s">
        <v>47</v>
      </c>
      <c r="H352" s="10">
        <v>1</v>
      </c>
      <c r="I352" s="11"/>
      <c r="J352" s="11"/>
    </row>
    <row r="353" spans="1:10" ht="25.5" x14ac:dyDescent="0.2">
      <c r="A353" s="393" t="s">
        <v>43</v>
      </c>
      <c r="B353" s="8"/>
      <c r="C353" s="393"/>
      <c r="D353" s="393" t="s">
        <v>277</v>
      </c>
      <c r="E353" s="481" t="s">
        <v>46</v>
      </c>
      <c r="F353" s="482"/>
      <c r="G353" s="9" t="s">
        <v>47</v>
      </c>
      <c r="H353" s="10">
        <v>1</v>
      </c>
      <c r="I353" s="11"/>
      <c r="J353" s="11"/>
    </row>
    <row r="354" spans="1:10" ht="25.5" x14ac:dyDescent="0.2">
      <c r="A354" s="393" t="s">
        <v>43</v>
      </c>
      <c r="B354" s="8"/>
      <c r="C354" s="393"/>
      <c r="D354" s="393" t="s">
        <v>322</v>
      </c>
      <c r="E354" s="481" t="s">
        <v>46</v>
      </c>
      <c r="F354" s="482"/>
      <c r="G354" s="9" t="s">
        <v>47</v>
      </c>
      <c r="H354" s="10">
        <v>1</v>
      </c>
      <c r="I354" s="11"/>
      <c r="J354" s="11"/>
    </row>
    <row r="355" spans="1:10" x14ac:dyDescent="0.2">
      <c r="A355" s="397" t="s">
        <v>50</v>
      </c>
      <c r="B355" s="12"/>
      <c r="C355" s="397"/>
      <c r="D355" s="397" t="s">
        <v>281</v>
      </c>
      <c r="E355" s="483" t="s">
        <v>126</v>
      </c>
      <c r="F355" s="484"/>
      <c r="G355" s="13" t="s">
        <v>47</v>
      </c>
      <c r="H355" s="14">
        <v>1</v>
      </c>
      <c r="I355" s="15"/>
      <c r="J355" s="15"/>
    </row>
    <row r="356" spans="1:10" x14ac:dyDescent="0.2">
      <c r="A356" s="397" t="s">
        <v>50</v>
      </c>
      <c r="B356" s="12"/>
      <c r="C356" s="397"/>
      <c r="D356" s="397" t="s">
        <v>324</v>
      </c>
      <c r="E356" s="483" t="s">
        <v>284</v>
      </c>
      <c r="F356" s="484"/>
      <c r="G356" s="13" t="s">
        <v>47</v>
      </c>
      <c r="H356" s="14">
        <v>1</v>
      </c>
      <c r="I356" s="15"/>
      <c r="J356" s="15"/>
    </row>
    <row r="357" spans="1:10" x14ac:dyDescent="0.2">
      <c r="A357" s="397" t="s">
        <v>50</v>
      </c>
      <c r="B357" s="12"/>
      <c r="C357" s="397"/>
      <c r="D357" s="397" t="s">
        <v>286</v>
      </c>
      <c r="E357" s="483" t="s">
        <v>126</v>
      </c>
      <c r="F357" s="484"/>
      <c r="G357" s="13" t="s">
        <v>47</v>
      </c>
      <c r="H357" s="14">
        <v>1</v>
      </c>
      <c r="I357" s="15"/>
      <c r="J357" s="15"/>
    </row>
    <row r="358" spans="1:10" x14ac:dyDescent="0.2">
      <c r="A358" s="397" t="s">
        <v>50</v>
      </c>
      <c r="B358" s="12"/>
      <c r="C358" s="397"/>
      <c r="D358" s="397" t="s">
        <v>288</v>
      </c>
      <c r="E358" s="483" t="s">
        <v>289</v>
      </c>
      <c r="F358" s="484"/>
      <c r="G358" s="13" t="s">
        <v>47</v>
      </c>
      <c r="H358" s="14">
        <v>1</v>
      </c>
      <c r="I358" s="15"/>
      <c r="J358" s="15"/>
    </row>
    <row r="359" spans="1:10" x14ac:dyDescent="0.2">
      <c r="A359" s="397" t="s">
        <v>50</v>
      </c>
      <c r="B359" s="12"/>
      <c r="C359" s="397"/>
      <c r="D359" s="397" t="s">
        <v>291</v>
      </c>
      <c r="E359" s="483" t="s">
        <v>234</v>
      </c>
      <c r="F359" s="484"/>
      <c r="G359" s="13" t="s">
        <v>47</v>
      </c>
      <c r="H359" s="14">
        <v>1</v>
      </c>
      <c r="I359" s="15"/>
      <c r="J359" s="15"/>
    </row>
    <row r="360" spans="1:10" x14ac:dyDescent="0.2">
      <c r="A360" s="398"/>
      <c r="B360" s="398"/>
      <c r="C360" s="398"/>
      <c r="D360" s="398"/>
      <c r="E360" s="398" t="s">
        <v>73</v>
      </c>
      <c r="F360" s="122"/>
      <c r="G360" s="398" t="s">
        <v>74</v>
      </c>
      <c r="H360" s="122"/>
      <c r="I360" s="398" t="s">
        <v>75</v>
      </c>
      <c r="J360" s="122"/>
    </row>
    <row r="361" spans="1:10" ht="15" customHeight="1" thickBot="1" x14ac:dyDescent="0.25">
      <c r="A361" s="398"/>
      <c r="B361" s="398"/>
      <c r="C361" s="398"/>
      <c r="D361" s="398"/>
      <c r="E361" s="398" t="s">
        <v>76</v>
      </c>
      <c r="F361" s="122"/>
      <c r="G361" s="398"/>
      <c r="H361" s="478" t="s">
        <v>77</v>
      </c>
      <c r="I361" s="478"/>
      <c r="J361" s="122"/>
    </row>
    <row r="362" spans="1:10" ht="15" thickTop="1" x14ac:dyDescent="0.2">
      <c r="A362" s="16"/>
      <c r="B362" s="16"/>
      <c r="C362" s="16"/>
      <c r="D362" s="16"/>
      <c r="E362" s="16"/>
      <c r="F362" s="16"/>
      <c r="G362" s="16"/>
      <c r="H362" s="16"/>
      <c r="I362" s="16"/>
      <c r="J362" s="16"/>
    </row>
    <row r="363" spans="1:10" ht="15" x14ac:dyDescent="0.2">
      <c r="A363" s="392"/>
      <c r="B363" s="236" t="s">
        <v>3</v>
      </c>
      <c r="C363" s="392" t="s">
        <v>4</v>
      </c>
      <c r="D363" s="392" t="s">
        <v>5</v>
      </c>
      <c r="E363" s="473" t="s">
        <v>40</v>
      </c>
      <c r="F363" s="474"/>
      <c r="G363" s="235" t="s">
        <v>6</v>
      </c>
      <c r="H363" s="236" t="s">
        <v>7</v>
      </c>
      <c r="I363" s="236" t="s">
        <v>8</v>
      </c>
      <c r="J363" s="236" t="s">
        <v>9</v>
      </c>
    </row>
    <row r="364" spans="1:10" ht="25.5" x14ac:dyDescent="0.2">
      <c r="A364" s="396" t="s">
        <v>41</v>
      </c>
      <c r="B364" s="238"/>
      <c r="C364" s="396"/>
      <c r="D364" s="396" t="s">
        <v>113</v>
      </c>
      <c r="E364" s="479" t="s">
        <v>46</v>
      </c>
      <c r="F364" s="480"/>
      <c r="G364" s="237" t="s">
        <v>47</v>
      </c>
      <c r="H364" s="6">
        <v>1</v>
      </c>
      <c r="I364" s="7"/>
      <c r="J364" s="7"/>
    </row>
    <row r="365" spans="1:10" ht="25.5" x14ac:dyDescent="0.2">
      <c r="A365" s="393" t="s">
        <v>43</v>
      </c>
      <c r="B365" s="8"/>
      <c r="C365" s="393"/>
      <c r="D365" s="393" t="s">
        <v>277</v>
      </c>
      <c r="E365" s="481" t="s">
        <v>46</v>
      </c>
      <c r="F365" s="482"/>
      <c r="G365" s="9" t="s">
        <v>47</v>
      </c>
      <c r="H365" s="10">
        <v>0.05</v>
      </c>
      <c r="I365" s="11"/>
      <c r="J365" s="11"/>
    </row>
    <row r="366" spans="1:10" ht="25.5" x14ac:dyDescent="0.2">
      <c r="A366" s="393" t="s">
        <v>43</v>
      </c>
      <c r="B366" s="8"/>
      <c r="C366" s="393"/>
      <c r="D366" s="393" t="s">
        <v>326</v>
      </c>
      <c r="E366" s="481" t="s">
        <v>46</v>
      </c>
      <c r="F366" s="482"/>
      <c r="G366" s="9" t="s">
        <v>47</v>
      </c>
      <c r="H366" s="10">
        <v>1</v>
      </c>
      <c r="I366" s="11"/>
      <c r="J366" s="11"/>
    </row>
    <row r="367" spans="1:10" x14ac:dyDescent="0.2">
      <c r="A367" s="397" t="s">
        <v>50</v>
      </c>
      <c r="B367" s="12"/>
      <c r="C367" s="397"/>
      <c r="D367" s="397" t="s">
        <v>328</v>
      </c>
      <c r="E367" s="483" t="s">
        <v>284</v>
      </c>
      <c r="F367" s="484"/>
      <c r="G367" s="13" t="s">
        <v>47</v>
      </c>
      <c r="H367" s="14">
        <v>1</v>
      </c>
      <c r="I367" s="15"/>
      <c r="J367" s="15"/>
    </row>
    <row r="368" spans="1:10" x14ac:dyDescent="0.2">
      <c r="A368" s="397" t="s">
        <v>50</v>
      </c>
      <c r="B368" s="12"/>
      <c r="C368" s="397"/>
      <c r="D368" s="397" t="s">
        <v>286</v>
      </c>
      <c r="E368" s="483" t="s">
        <v>126</v>
      </c>
      <c r="F368" s="484"/>
      <c r="G368" s="13" t="s">
        <v>47</v>
      </c>
      <c r="H368" s="14">
        <v>1</v>
      </c>
      <c r="I368" s="15"/>
      <c r="J368" s="15"/>
    </row>
    <row r="369" spans="1:10" x14ac:dyDescent="0.2">
      <c r="A369" s="397" t="s">
        <v>50</v>
      </c>
      <c r="B369" s="12"/>
      <c r="C369" s="397"/>
      <c r="D369" s="397" t="s">
        <v>288</v>
      </c>
      <c r="E369" s="483" t="s">
        <v>289</v>
      </c>
      <c r="F369" s="484"/>
      <c r="G369" s="13" t="s">
        <v>47</v>
      </c>
      <c r="H369" s="14">
        <v>1</v>
      </c>
      <c r="I369" s="15"/>
      <c r="J369" s="15"/>
    </row>
    <row r="370" spans="1:10" x14ac:dyDescent="0.2">
      <c r="A370" s="398"/>
      <c r="B370" s="398"/>
      <c r="C370" s="398"/>
      <c r="D370" s="398"/>
      <c r="E370" s="398" t="s">
        <v>73</v>
      </c>
      <c r="F370" s="122"/>
      <c r="G370" s="398" t="s">
        <v>74</v>
      </c>
      <c r="H370" s="122"/>
      <c r="I370" s="398" t="s">
        <v>75</v>
      </c>
      <c r="J370" s="122"/>
    </row>
    <row r="371" spans="1:10" ht="15" customHeight="1" thickBot="1" x14ac:dyDescent="0.25">
      <c r="A371" s="398"/>
      <c r="B371" s="398"/>
      <c r="C371" s="398"/>
      <c r="D371" s="398"/>
      <c r="E371" s="398" t="s">
        <v>76</v>
      </c>
      <c r="F371" s="122"/>
      <c r="G371" s="398"/>
      <c r="H371" s="478" t="s">
        <v>77</v>
      </c>
      <c r="I371" s="478"/>
      <c r="J371" s="122"/>
    </row>
    <row r="372" spans="1:10" ht="15" thickTop="1" x14ac:dyDescent="0.2">
      <c r="A372" s="16"/>
      <c r="B372" s="16"/>
      <c r="C372" s="16"/>
      <c r="D372" s="16"/>
      <c r="E372" s="16"/>
      <c r="F372" s="16"/>
      <c r="G372" s="16"/>
      <c r="H372" s="16"/>
      <c r="I372" s="16"/>
      <c r="J372" s="16"/>
    </row>
    <row r="373" spans="1:10" ht="15" x14ac:dyDescent="0.2">
      <c r="A373" s="392"/>
      <c r="B373" s="236" t="s">
        <v>3</v>
      </c>
      <c r="C373" s="392" t="s">
        <v>4</v>
      </c>
      <c r="D373" s="392" t="s">
        <v>5</v>
      </c>
      <c r="E373" s="473" t="s">
        <v>40</v>
      </c>
      <c r="F373" s="474"/>
      <c r="G373" s="235" t="s">
        <v>6</v>
      </c>
      <c r="H373" s="236" t="s">
        <v>7</v>
      </c>
      <c r="I373" s="236" t="s">
        <v>8</v>
      </c>
      <c r="J373" s="236" t="s">
        <v>9</v>
      </c>
    </row>
    <row r="374" spans="1:10" ht="14.25" customHeight="1" x14ac:dyDescent="0.2">
      <c r="A374" s="396" t="s">
        <v>41</v>
      </c>
      <c r="B374" s="238"/>
      <c r="C374" s="396"/>
      <c r="D374" s="396" t="s">
        <v>277</v>
      </c>
      <c r="E374" s="479" t="s">
        <v>46</v>
      </c>
      <c r="F374" s="480"/>
      <c r="G374" s="237" t="s">
        <v>47</v>
      </c>
      <c r="H374" s="6">
        <v>1</v>
      </c>
      <c r="I374" s="7"/>
      <c r="J374" s="7"/>
    </row>
    <row r="375" spans="1:10" ht="25.5" x14ac:dyDescent="0.2">
      <c r="A375" s="397" t="s">
        <v>50</v>
      </c>
      <c r="B375" s="12"/>
      <c r="C375" s="397"/>
      <c r="D375" s="397" t="s">
        <v>354</v>
      </c>
      <c r="E375" s="483" t="s">
        <v>53</v>
      </c>
      <c r="F375" s="484"/>
      <c r="G375" s="13" t="s">
        <v>17</v>
      </c>
      <c r="H375" s="14">
        <v>2.6643999999999999E-3</v>
      </c>
      <c r="I375" s="15"/>
      <c r="J375" s="15"/>
    </row>
    <row r="376" spans="1:10" ht="25.5" x14ac:dyDescent="0.2">
      <c r="A376" s="397" t="s">
        <v>50</v>
      </c>
      <c r="B376" s="12"/>
      <c r="C376" s="397"/>
      <c r="D376" s="397" t="s">
        <v>356</v>
      </c>
      <c r="E376" s="483" t="s">
        <v>53</v>
      </c>
      <c r="F376" s="484"/>
      <c r="G376" s="13" t="s">
        <v>357</v>
      </c>
      <c r="H376" s="14">
        <v>1.6029E-3</v>
      </c>
      <c r="I376" s="15"/>
      <c r="J376" s="15"/>
    </row>
    <row r="377" spans="1:10" x14ac:dyDescent="0.2">
      <c r="A377" s="397" t="s">
        <v>50</v>
      </c>
      <c r="B377" s="12"/>
      <c r="C377" s="397"/>
      <c r="D377" s="397" t="s">
        <v>359</v>
      </c>
      <c r="E377" s="483" t="s">
        <v>118</v>
      </c>
      <c r="F377" s="484"/>
      <c r="G377" s="13" t="s">
        <v>357</v>
      </c>
      <c r="H377" s="14">
        <v>1.3738800000000001E-2</v>
      </c>
      <c r="I377" s="15"/>
      <c r="J377" s="15"/>
    </row>
    <row r="378" spans="1:10" x14ac:dyDescent="0.2">
      <c r="A378" s="397" t="s">
        <v>50</v>
      </c>
      <c r="B378" s="12"/>
      <c r="C378" s="397"/>
      <c r="D378" s="397" t="s">
        <v>361</v>
      </c>
      <c r="E378" s="483" t="s">
        <v>53</v>
      </c>
      <c r="F378" s="484"/>
      <c r="G378" s="13" t="s">
        <v>17</v>
      </c>
      <c r="H378" s="14">
        <v>1.2434E-3</v>
      </c>
      <c r="I378" s="15"/>
      <c r="J378" s="15"/>
    </row>
    <row r="379" spans="1:10" ht="25.5" x14ac:dyDescent="0.2">
      <c r="A379" s="397" t="s">
        <v>50</v>
      </c>
      <c r="B379" s="12"/>
      <c r="C379" s="397"/>
      <c r="D379" s="397" t="s">
        <v>363</v>
      </c>
      <c r="E379" s="483" t="s">
        <v>53</v>
      </c>
      <c r="F379" s="484"/>
      <c r="G379" s="13" t="s">
        <v>17</v>
      </c>
      <c r="H379" s="14">
        <v>0.1117708</v>
      </c>
      <c r="I379" s="15"/>
      <c r="J379" s="15"/>
    </row>
    <row r="380" spans="1:10" ht="38.25" x14ac:dyDescent="0.2">
      <c r="A380" s="397" t="s">
        <v>50</v>
      </c>
      <c r="B380" s="12"/>
      <c r="C380" s="397"/>
      <c r="D380" s="397" t="s">
        <v>365</v>
      </c>
      <c r="E380" s="483" t="s">
        <v>53</v>
      </c>
      <c r="F380" s="484"/>
      <c r="G380" s="13" t="s">
        <v>17</v>
      </c>
      <c r="H380" s="14">
        <v>1.0776E-3</v>
      </c>
      <c r="I380" s="15"/>
      <c r="J380" s="15"/>
    </row>
    <row r="381" spans="1:10" ht="38.25" x14ac:dyDescent="0.2">
      <c r="A381" s="397" t="s">
        <v>50</v>
      </c>
      <c r="B381" s="12"/>
      <c r="C381" s="397"/>
      <c r="D381" s="397" t="s">
        <v>367</v>
      </c>
      <c r="E381" s="483" t="s">
        <v>118</v>
      </c>
      <c r="F381" s="484"/>
      <c r="G381" s="13" t="s">
        <v>17</v>
      </c>
      <c r="H381" s="14">
        <v>7.2000000000000005E-4</v>
      </c>
      <c r="I381" s="15"/>
      <c r="J381" s="15"/>
    </row>
    <row r="382" spans="1:10" x14ac:dyDescent="0.2">
      <c r="A382" s="398"/>
      <c r="B382" s="398"/>
      <c r="C382" s="398"/>
      <c r="D382" s="398"/>
      <c r="E382" s="398" t="s">
        <v>73</v>
      </c>
      <c r="F382" s="122"/>
      <c r="G382" s="398" t="s">
        <v>74</v>
      </c>
      <c r="H382" s="122"/>
      <c r="I382" s="398" t="s">
        <v>75</v>
      </c>
      <c r="J382" s="122"/>
    </row>
    <row r="383" spans="1:10" ht="15" customHeight="1" thickBot="1" x14ac:dyDescent="0.25">
      <c r="A383" s="398"/>
      <c r="B383" s="398"/>
      <c r="C383" s="398"/>
      <c r="D383" s="398"/>
      <c r="E383" s="398" t="s">
        <v>76</v>
      </c>
      <c r="F383" s="122"/>
      <c r="G383" s="398"/>
      <c r="H383" s="478" t="s">
        <v>77</v>
      </c>
      <c r="I383" s="478"/>
      <c r="J383" s="122"/>
    </row>
    <row r="384" spans="1:10" ht="15" thickTop="1" x14ac:dyDescent="0.2">
      <c r="A384" s="16"/>
      <c r="B384" s="16"/>
      <c r="C384" s="16"/>
      <c r="D384" s="16"/>
      <c r="E384" s="16"/>
      <c r="F384" s="16"/>
      <c r="G384" s="16"/>
      <c r="H384" s="16"/>
      <c r="I384" s="16"/>
      <c r="J384" s="16"/>
    </row>
    <row r="385" spans="1:10" ht="15" x14ac:dyDescent="0.2">
      <c r="A385" s="392"/>
      <c r="B385" s="236" t="s">
        <v>3</v>
      </c>
      <c r="C385" s="392" t="s">
        <v>4</v>
      </c>
      <c r="D385" s="392" t="s">
        <v>5</v>
      </c>
      <c r="E385" s="473" t="s">
        <v>40</v>
      </c>
      <c r="F385" s="474"/>
      <c r="G385" s="235" t="s">
        <v>6</v>
      </c>
      <c r="H385" s="236" t="s">
        <v>7</v>
      </c>
      <c r="I385" s="236" t="s">
        <v>8</v>
      </c>
      <c r="J385" s="236" t="s">
        <v>9</v>
      </c>
    </row>
    <row r="386" spans="1:10" ht="14.25" customHeight="1" x14ac:dyDescent="0.2">
      <c r="A386" s="396" t="s">
        <v>41</v>
      </c>
      <c r="B386" s="238"/>
      <c r="C386" s="396"/>
      <c r="D386" s="396" t="s">
        <v>275</v>
      </c>
      <c r="E386" s="479" t="s">
        <v>46</v>
      </c>
      <c r="F386" s="480"/>
      <c r="G386" s="237" t="s">
        <v>47</v>
      </c>
      <c r="H386" s="6">
        <v>1</v>
      </c>
      <c r="I386" s="7"/>
      <c r="J386" s="7"/>
    </row>
    <row r="387" spans="1:10" x14ac:dyDescent="0.2">
      <c r="A387" s="397" t="s">
        <v>50</v>
      </c>
      <c r="B387" s="12"/>
      <c r="C387" s="397"/>
      <c r="D387" s="397" t="s">
        <v>369</v>
      </c>
      <c r="E387" s="483" t="s">
        <v>53</v>
      </c>
      <c r="F387" s="484"/>
      <c r="G387" s="13" t="s">
        <v>17</v>
      </c>
      <c r="H387" s="14">
        <v>7.0124999999999996E-3</v>
      </c>
      <c r="I387" s="15"/>
      <c r="J387" s="15"/>
    </row>
    <row r="388" spans="1:10" x14ac:dyDescent="0.2">
      <c r="A388" s="397" t="s">
        <v>50</v>
      </c>
      <c r="B388" s="12"/>
      <c r="C388" s="397"/>
      <c r="D388" s="397" t="s">
        <v>371</v>
      </c>
      <c r="E388" s="483" t="s">
        <v>53</v>
      </c>
      <c r="F388" s="484"/>
      <c r="G388" s="13" t="s">
        <v>17</v>
      </c>
      <c r="H388" s="14">
        <v>2.263E-4</v>
      </c>
      <c r="I388" s="15"/>
      <c r="J388" s="15"/>
    </row>
    <row r="389" spans="1:10" ht="25.5" x14ac:dyDescent="0.2">
      <c r="A389" s="397" t="s">
        <v>50</v>
      </c>
      <c r="B389" s="12"/>
      <c r="C389" s="397"/>
      <c r="D389" s="397" t="s">
        <v>373</v>
      </c>
      <c r="E389" s="483" t="s">
        <v>118</v>
      </c>
      <c r="F389" s="484"/>
      <c r="G389" s="13" t="s">
        <v>17</v>
      </c>
      <c r="H389" s="14">
        <v>5.9369999999999996E-4</v>
      </c>
      <c r="I389" s="15"/>
      <c r="J389" s="15"/>
    </row>
    <row r="390" spans="1:10" ht="25.5" x14ac:dyDescent="0.2">
      <c r="A390" s="397" t="s">
        <v>50</v>
      </c>
      <c r="B390" s="12"/>
      <c r="C390" s="397"/>
      <c r="D390" s="397" t="s">
        <v>375</v>
      </c>
      <c r="E390" s="483" t="s">
        <v>53</v>
      </c>
      <c r="F390" s="484"/>
      <c r="G390" s="13" t="s">
        <v>17</v>
      </c>
      <c r="H390" s="14">
        <v>1.8110000000000001E-4</v>
      </c>
      <c r="I390" s="15"/>
      <c r="J390" s="15"/>
    </row>
    <row r="391" spans="1:10" x14ac:dyDescent="0.2">
      <c r="A391" s="397" t="s">
        <v>50</v>
      </c>
      <c r="B391" s="12"/>
      <c r="C391" s="397"/>
      <c r="D391" s="397" t="s">
        <v>377</v>
      </c>
      <c r="E391" s="483" t="s">
        <v>53</v>
      </c>
      <c r="F391" s="484"/>
      <c r="G391" s="13" t="s">
        <v>17</v>
      </c>
      <c r="H391" s="14">
        <v>3.8800000000000001E-5</v>
      </c>
      <c r="I391" s="15"/>
      <c r="J391" s="15"/>
    </row>
    <row r="392" spans="1:10" ht="25.5" x14ac:dyDescent="0.2">
      <c r="A392" s="397" t="s">
        <v>50</v>
      </c>
      <c r="B392" s="12"/>
      <c r="C392" s="397"/>
      <c r="D392" s="397" t="s">
        <v>379</v>
      </c>
      <c r="E392" s="483" t="s">
        <v>118</v>
      </c>
      <c r="F392" s="484"/>
      <c r="G392" s="13" t="s">
        <v>17</v>
      </c>
      <c r="H392" s="14">
        <v>5.66E-5</v>
      </c>
      <c r="I392" s="15"/>
      <c r="J392" s="15"/>
    </row>
    <row r="393" spans="1:10" x14ac:dyDescent="0.2">
      <c r="A393" s="397" t="s">
        <v>50</v>
      </c>
      <c r="B393" s="12"/>
      <c r="C393" s="397"/>
      <c r="D393" s="397" t="s">
        <v>381</v>
      </c>
      <c r="E393" s="483" t="s">
        <v>53</v>
      </c>
      <c r="F393" s="484"/>
      <c r="G393" s="13" t="s">
        <v>17</v>
      </c>
      <c r="H393" s="14">
        <v>7.9816000000000002E-3</v>
      </c>
      <c r="I393" s="15"/>
      <c r="J393" s="15"/>
    </row>
    <row r="394" spans="1:10" ht="51" x14ac:dyDescent="0.2">
      <c r="A394" s="397" t="s">
        <v>50</v>
      </c>
      <c r="B394" s="12"/>
      <c r="C394" s="397"/>
      <c r="D394" s="397" t="s">
        <v>383</v>
      </c>
      <c r="E394" s="483" t="s">
        <v>118</v>
      </c>
      <c r="F394" s="484"/>
      <c r="G394" s="13" t="s">
        <v>17</v>
      </c>
      <c r="H394" s="14">
        <v>3.96E-5</v>
      </c>
      <c r="I394" s="15"/>
      <c r="J394" s="15"/>
    </row>
    <row r="395" spans="1:10" x14ac:dyDescent="0.2">
      <c r="A395" s="397" t="s">
        <v>50</v>
      </c>
      <c r="B395" s="12"/>
      <c r="C395" s="397"/>
      <c r="D395" s="397" t="s">
        <v>385</v>
      </c>
      <c r="E395" s="483" t="s">
        <v>53</v>
      </c>
      <c r="F395" s="484"/>
      <c r="G395" s="13" t="s">
        <v>17</v>
      </c>
      <c r="H395" s="14">
        <v>2.5311999999999999E-3</v>
      </c>
      <c r="I395" s="15"/>
      <c r="J395" s="15"/>
    </row>
    <row r="396" spans="1:10" ht="25.5" x14ac:dyDescent="0.2">
      <c r="A396" s="397" t="s">
        <v>50</v>
      </c>
      <c r="B396" s="12"/>
      <c r="C396" s="397"/>
      <c r="D396" s="397" t="s">
        <v>387</v>
      </c>
      <c r="E396" s="483" t="s">
        <v>118</v>
      </c>
      <c r="F396" s="484"/>
      <c r="G396" s="13" t="s">
        <v>17</v>
      </c>
      <c r="H396" s="14">
        <v>3.8800000000000001E-5</v>
      </c>
      <c r="I396" s="15"/>
      <c r="J396" s="15"/>
    </row>
    <row r="397" spans="1:10" x14ac:dyDescent="0.2">
      <c r="A397" s="397" t="s">
        <v>50</v>
      </c>
      <c r="B397" s="12"/>
      <c r="C397" s="397"/>
      <c r="D397" s="397" t="s">
        <v>389</v>
      </c>
      <c r="E397" s="483" t="s">
        <v>53</v>
      </c>
      <c r="F397" s="484"/>
      <c r="G397" s="13" t="s">
        <v>390</v>
      </c>
      <c r="H397" s="14">
        <v>1.3303E-3</v>
      </c>
      <c r="I397" s="15"/>
      <c r="J397" s="15"/>
    </row>
    <row r="398" spans="1:10" x14ac:dyDescent="0.2">
      <c r="A398" s="397" t="s">
        <v>50</v>
      </c>
      <c r="B398" s="12"/>
      <c r="C398" s="397"/>
      <c r="D398" s="397" t="s">
        <v>396</v>
      </c>
      <c r="E398" s="483" t="s">
        <v>53</v>
      </c>
      <c r="F398" s="484"/>
      <c r="G398" s="13" t="s">
        <v>17</v>
      </c>
      <c r="H398" s="14">
        <v>4.5300000000000003E-5</v>
      </c>
      <c r="I398" s="15"/>
      <c r="J398" s="15"/>
    </row>
    <row r="399" spans="1:10" x14ac:dyDescent="0.2">
      <c r="A399" s="397" t="s">
        <v>50</v>
      </c>
      <c r="B399" s="12"/>
      <c r="C399" s="397"/>
      <c r="D399" s="397" t="s">
        <v>392</v>
      </c>
      <c r="E399" s="483" t="s">
        <v>53</v>
      </c>
      <c r="F399" s="484"/>
      <c r="G399" s="13" t="s">
        <v>17</v>
      </c>
      <c r="H399" s="14">
        <v>1.3303E-3</v>
      </c>
      <c r="I399" s="15"/>
      <c r="J399" s="15"/>
    </row>
    <row r="400" spans="1:10" x14ac:dyDescent="0.2">
      <c r="A400" s="397" t="s">
        <v>50</v>
      </c>
      <c r="B400" s="12"/>
      <c r="C400" s="397"/>
      <c r="D400" s="397" t="s">
        <v>394</v>
      </c>
      <c r="E400" s="483" t="s">
        <v>53</v>
      </c>
      <c r="F400" s="484"/>
      <c r="G400" s="13" t="s">
        <v>17</v>
      </c>
      <c r="H400" s="14">
        <v>1.3303E-3</v>
      </c>
      <c r="I400" s="15"/>
      <c r="J400" s="15"/>
    </row>
    <row r="401" spans="1:10" x14ac:dyDescent="0.2">
      <c r="A401" s="398"/>
      <c r="B401" s="398"/>
      <c r="C401" s="398"/>
      <c r="D401" s="398"/>
      <c r="E401" s="398" t="s">
        <v>73</v>
      </c>
      <c r="F401" s="122"/>
      <c r="G401" s="398" t="s">
        <v>74</v>
      </c>
      <c r="H401" s="122"/>
      <c r="I401" s="398" t="s">
        <v>75</v>
      </c>
      <c r="J401" s="122"/>
    </row>
    <row r="402" spans="1:10" ht="15" customHeight="1" thickBot="1" x14ac:dyDescent="0.25">
      <c r="A402" s="398"/>
      <c r="B402" s="398"/>
      <c r="C402" s="398"/>
      <c r="D402" s="398"/>
      <c r="E402" s="398" t="s">
        <v>76</v>
      </c>
      <c r="F402" s="122"/>
      <c r="G402" s="398"/>
      <c r="H402" s="478" t="s">
        <v>77</v>
      </c>
      <c r="I402" s="478"/>
      <c r="J402" s="122"/>
    </row>
    <row r="403" spans="1:10" ht="15" thickTop="1" x14ac:dyDescent="0.2">
      <c r="A403" s="16"/>
      <c r="B403" s="16"/>
      <c r="C403" s="16"/>
      <c r="D403" s="16"/>
      <c r="E403" s="16"/>
      <c r="F403" s="16"/>
      <c r="G403" s="16"/>
      <c r="H403" s="16"/>
      <c r="I403" s="16"/>
      <c r="J403" s="16"/>
    </row>
    <row r="404" spans="1:10" ht="15" x14ac:dyDescent="0.2">
      <c r="A404" s="392"/>
      <c r="B404" s="236" t="s">
        <v>3</v>
      </c>
      <c r="C404" s="392" t="s">
        <v>4</v>
      </c>
      <c r="D404" s="392" t="s">
        <v>5</v>
      </c>
      <c r="E404" s="473" t="s">
        <v>40</v>
      </c>
      <c r="F404" s="474"/>
      <c r="G404" s="235" t="s">
        <v>6</v>
      </c>
      <c r="H404" s="236" t="s">
        <v>7</v>
      </c>
      <c r="I404" s="236" t="s">
        <v>8</v>
      </c>
      <c r="J404" s="236" t="s">
        <v>9</v>
      </c>
    </row>
    <row r="405" spans="1:10" ht="14.25" customHeight="1" x14ac:dyDescent="0.2">
      <c r="A405" s="396" t="s">
        <v>41</v>
      </c>
      <c r="B405" s="238"/>
      <c r="C405" s="396"/>
      <c r="D405" s="396" t="s">
        <v>267</v>
      </c>
      <c r="E405" s="479" t="s">
        <v>46</v>
      </c>
      <c r="F405" s="480"/>
      <c r="G405" s="237" t="s">
        <v>47</v>
      </c>
      <c r="H405" s="6">
        <v>1</v>
      </c>
      <c r="I405" s="7"/>
      <c r="J405" s="7"/>
    </row>
    <row r="406" spans="1:10" ht="25.5" x14ac:dyDescent="0.2">
      <c r="A406" s="393" t="s">
        <v>43</v>
      </c>
      <c r="B406" s="8"/>
      <c r="C406" s="393"/>
      <c r="D406" s="393" t="s">
        <v>275</v>
      </c>
      <c r="E406" s="481" t="s">
        <v>46</v>
      </c>
      <c r="F406" s="482"/>
      <c r="G406" s="9" t="s">
        <v>47</v>
      </c>
      <c r="H406" s="10">
        <v>1</v>
      </c>
      <c r="I406" s="11"/>
      <c r="J406" s="11"/>
    </row>
    <row r="407" spans="1:10" ht="25.5" x14ac:dyDescent="0.2">
      <c r="A407" s="393" t="s">
        <v>43</v>
      </c>
      <c r="B407" s="8"/>
      <c r="C407" s="393"/>
      <c r="D407" s="393" t="s">
        <v>277</v>
      </c>
      <c r="E407" s="481" t="s">
        <v>46</v>
      </c>
      <c r="F407" s="482"/>
      <c r="G407" s="9" t="s">
        <v>47</v>
      </c>
      <c r="H407" s="10">
        <v>1</v>
      </c>
      <c r="I407" s="11"/>
      <c r="J407" s="11"/>
    </row>
    <row r="408" spans="1:10" ht="25.5" x14ac:dyDescent="0.2">
      <c r="A408" s="393" t="s">
        <v>43</v>
      </c>
      <c r="B408" s="8"/>
      <c r="C408" s="393"/>
      <c r="D408" s="393" t="s">
        <v>330</v>
      </c>
      <c r="E408" s="481" t="s">
        <v>46</v>
      </c>
      <c r="F408" s="482"/>
      <c r="G408" s="9" t="s">
        <v>47</v>
      </c>
      <c r="H408" s="10">
        <v>1</v>
      </c>
      <c r="I408" s="11"/>
      <c r="J408" s="11"/>
    </row>
    <row r="409" spans="1:10" x14ac:dyDescent="0.2">
      <c r="A409" s="397" t="s">
        <v>50</v>
      </c>
      <c r="B409" s="12"/>
      <c r="C409" s="397"/>
      <c r="D409" s="397" t="s">
        <v>281</v>
      </c>
      <c r="E409" s="483" t="s">
        <v>126</v>
      </c>
      <c r="F409" s="484"/>
      <c r="G409" s="13" t="s">
        <v>47</v>
      </c>
      <c r="H409" s="14">
        <v>1</v>
      </c>
      <c r="I409" s="15"/>
      <c r="J409" s="15"/>
    </row>
    <row r="410" spans="1:10" x14ac:dyDescent="0.2">
      <c r="A410" s="397" t="s">
        <v>50</v>
      </c>
      <c r="B410" s="12"/>
      <c r="C410" s="397"/>
      <c r="D410" s="397" t="s">
        <v>286</v>
      </c>
      <c r="E410" s="483" t="s">
        <v>126</v>
      </c>
      <c r="F410" s="484"/>
      <c r="G410" s="13" t="s">
        <v>47</v>
      </c>
      <c r="H410" s="14">
        <v>1</v>
      </c>
      <c r="I410" s="15"/>
      <c r="J410" s="15"/>
    </row>
    <row r="411" spans="1:10" x14ac:dyDescent="0.2">
      <c r="A411" s="397" t="s">
        <v>50</v>
      </c>
      <c r="B411" s="12"/>
      <c r="C411" s="397"/>
      <c r="D411" s="397" t="s">
        <v>332</v>
      </c>
      <c r="E411" s="483" t="s">
        <v>284</v>
      </c>
      <c r="F411" s="484"/>
      <c r="G411" s="13" t="s">
        <v>47</v>
      </c>
      <c r="H411" s="14">
        <v>1</v>
      </c>
      <c r="I411" s="15"/>
      <c r="J411" s="15"/>
    </row>
    <row r="412" spans="1:10" x14ac:dyDescent="0.2">
      <c r="A412" s="397" t="s">
        <v>50</v>
      </c>
      <c r="B412" s="12"/>
      <c r="C412" s="397"/>
      <c r="D412" s="397" t="s">
        <v>288</v>
      </c>
      <c r="E412" s="483" t="s">
        <v>289</v>
      </c>
      <c r="F412" s="484"/>
      <c r="G412" s="13" t="s">
        <v>47</v>
      </c>
      <c r="H412" s="14">
        <v>1</v>
      </c>
      <c r="I412" s="15"/>
      <c r="J412" s="15"/>
    </row>
    <row r="413" spans="1:10" x14ac:dyDescent="0.2">
      <c r="A413" s="397" t="s">
        <v>50</v>
      </c>
      <c r="B413" s="12"/>
      <c r="C413" s="397"/>
      <c r="D413" s="397" t="s">
        <v>291</v>
      </c>
      <c r="E413" s="483" t="s">
        <v>234</v>
      </c>
      <c r="F413" s="484"/>
      <c r="G413" s="13" t="s">
        <v>47</v>
      </c>
      <c r="H413" s="14">
        <v>1</v>
      </c>
      <c r="I413" s="15"/>
      <c r="J413" s="15"/>
    </row>
    <row r="414" spans="1:10" x14ac:dyDescent="0.2">
      <c r="A414" s="398"/>
      <c r="B414" s="398"/>
      <c r="C414" s="398"/>
      <c r="D414" s="398"/>
      <c r="E414" s="398" t="s">
        <v>73</v>
      </c>
      <c r="F414" s="122"/>
      <c r="G414" s="398" t="s">
        <v>74</v>
      </c>
      <c r="H414" s="122"/>
      <c r="I414" s="398" t="s">
        <v>75</v>
      </c>
      <c r="J414" s="122"/>
    </row>
    <row r="415" spans="1:10" ht="15" customHeight="1" thickBot="1" x14ac:dyDescent="0.25">
      <c r="A415" s="398"/>
      <c r="B415" s="398"/>
      <c r="C415" s="398"/>
      <c r="D415" s="398"/>
      <c r="E415" s="398" t="s">
        <v>76</v>
      </c>
      <c r="F415" s="122"/>
      <c r="G415" s="398"/>
      <c r="H415" s="478" t="s">
        <v>77</v>
      </c>
      <c r="I415" s="478"/>
      <c r="J415" s="122"/>
    </row>
    <row r="416" spans="1:10" ht="15" thickTop="1" x14ac:dyDescent="0.2">
      <c r="A416" s="16"/>
      <c r="B416" s="16"/>
      <c r="C416" s="16"/>
      <c r="D416" s="16"/>
      <c r="E416" s="16"/>
      <c r="F416" s="16"/>
      <c r="G416" s="16"/>
      <c r="H416" s="16"/>
      <c r="I416" s="16"/>
      <c r="J416" s="16"/>
    </row>
    <row r="417" spans="1:10" ht="15" x14ac:dyDescent="0.2">
      <c r="A417" s="392"/>
      <c r="B417" s="236" t="s">
        <v>3</v>
      </c>
      <c r="C417" s="392" t="s">
        <v>4</v>
      </c>
      <c r="D417" s="392" t="s">
        <v>5</v>
      </c>
      <c r="E417" s="473" t="s">
        <v>40</v>
      </c>
      <c r="F417" s="474"/>
      <c r="G417" s="235" t="s">
        <v>6</v>
      </c>
      <c r="H417" s="236" t="s">
        <v>7</v>
      </c>
      <c r="I417" s="236" t="s">
        <v>8</v>
      </c>
      <c r="J417" s="236" t="s">
        <v>9</v>
      </c>
    </row>
    <row r="418" spans="1:10" ht="14.25" customHeight="1" x14ac:dyDescent="0.2">
      <c r="A418" s="396" t="s">
        <v>41</v>
      </c>
      <c r="B418" s="238"/>
      <c r="C418" s="396"/>
      <c r="D418" s="396" t="s">
        <v>115</v>
      </c>
      <c r="E418" s="479" t="s">
        <v>46</v>
      </c>
      <c r="F418" s="480"/>
      <c r="G418" s="237" t="s">
        <v>47</v>
      </c>
      <c r="H418" s="6">
        <v>1</v>
      </c>
      <c r="I418" s="7"/>
      <c r="J418" s="7"/>
    </row>
    <row r="419" spans="1:10" ht="25.5" x14ac:dyDescent="0.2">
      <c r="A419" s="393" t="s">
        <v>43</v>
      </c>
      <c r="B419" s="8"/>
      <c r="C419" s="393"/>
      <c r="D419" s="393" t="s">
        <v>277</v>
      </c>
      <c r="E419" s="481" t="s">
        <v>46</v>
      </c>
      <c r="F419" s="482"/>
      <c r="G419" s="9" t="s">
        <v>47</v>
      </c>
      <c r="H419" s="10">
        <v>0.05</v>
      </c>
      <c r="I419" s="11"/>
      <c r="J419" s="11"/>
    </row>
    <row r="420" spans="1:10" ht="25.5" x14ac:dyDescent="0.2">
      <c r="A420" s="393" t="s">
        <v>43</v>
      </c>
      <c r="B420" s="8"/>
      <c r="C420" s="393"/>
      <c r="D420" s="393" t="s">
        <v>334</v>
      </c>
      <c r="E420" s="481" t="s">
        <v>46</v>
      </c>
      <c r="F420" s="482"/>
      <c r="G420" s="9" t="s">
        <v>47</v>
      </c>
      <c r="H420" s="10">
        <v>1</v>
      </c>
      <c r="I420" s="11"/>
      <c r="J420" s="11"/>
    </row>
    <row r="421" spans="1:10" x14ac:dyDescent="0.2">
      <c r="A421" s="397" t="s">
        <v>50</v>
      </c>
      <c r="B421" s="12"/>
      <c r="C421" s="397"/>
      <c r="D421" s="397" t="s">
        <v>286</v>
      </c>
      <c r="E421" s="483" t="s">
        <v>126</v>
      </c>
      <c r="F421" s="484"/>
      <c r="G421" s="13" t="s">
        <v>47</v>
      </c>
      <c r="H421" s="14">
        <v>1</v>
      </c>
      <c r="I421" s="15"/>
      <c r="J421" s="15"/>
    </row>
    <row r="422" spans="1:10" x14ac:dyDescent="0.2">
      <c r="A422" s="397" t="s">
        <v>50</v>
      </c>
      <c r="B422" s="12"/>
      <c r="C422" s="397"/>
      <c r="D422" s="397" t="s">
        <v>336</v>
      </c>
      <c r="E422" s="483" t="s">
        <v>284</v>
      </c>
      <c r="F422" s="484"/>
      <c r="G422" s="13" t="s">
        <v>47</v>
      </c>
      <c r="H422" s="14">
        <v>1</v>
      </c>
      <c r="I422" s="15"/>
      <c r="J422" s="15"/>
    </row>
    <row r="423" spans="1:10" x14ac:dyDescent="0.2">
      <c r="A423" s="397" t="s">
        <v>50</v>
      </c>
      <c r="B423" s="12"/>
      <c r="C423" s="397"/>
      <c r="D423" s="397" t="s">
        <v>288</v>
      </c>
      <c r="E423" s="483" t="s">
        <v>289</v>
      </c>
      <c r="F423" s="484"/>
      <c r="G423" s="13" t="s">
        <v>47</v>
      </c>
      <c r="H423" s="14">
        <v>1</v>
      </c>
      <c r="I423" s="15"/>
      <c r="J423" s="15"/>
    </row>
    <row r="424" spans="1:10" x14ac:dyDescent="0.2">
      <c r="A424" s="398"/>
      <c r="B424" s="398"/>
      <c r="C424" s="398"/>
      <c r="D424" s="398"/>
      <c r="E424" s="398" t="s">
        <v>73</v>
      </c>
      <c r="F424" s="122"/>
      <c r="G424" s="398" t="s">
        <v>74</v>
      </c>
      <c r="H424" s="122"/>
      <c r="I424" s="398" t="s">
        <v>75</v>
      </c>
      <c r="J424" s="122"/>
    </row>
    <row r="425" spans="1:10" ht="15" customHeight="1" thickBot="1" x14ac:dyDescent="0.25">
      <c r="A425" s="398"/>
      <c r="B425" s="398"/>
      <c r="C425" s="398"/>
      <c r="D425" s="398"/>
      <c r="E425" s="398" t="s">
        <v>76</v>
      </c>
      <c r="F425" s="122"/>
      <c r="G425" s="398"/>
      <c r="H425" s="478" t="s">
        <v>77</v>
      </c>
      <c r="I425" s="478"/>
      <c r="J425" s="122"/>
    </row>
    <row r="426" spans="1:10" ht="15" thickTop="1" x14ac:dyDescent="0.2">
      <c r="A426" s="16"/>
      <c r="B426" s="16"/>
      <c r="C426" s="16"/>
      <c r="D426" s="16"/>
      <c r="E426" s="16"/>
      <c r="F426" s="16"/>
      <c r="G426" s="16"/>
      <c r="H426" s="16"/>
      <c r="I426" s="16"/>
      <c r="J426" s="16"/>
    </row>
    <row r="427" spans="1:10" ht="15" x14ac:dyDescent="0.2">
      <c r="A427" s="392"/>
      <c r="B427" s="236" t="s">
        <v>3</v>
      </c>
      <c r="C427" s="392" t="s">
        <v>4</v>
      </c>
      <c r="D427" s="392" t="s">
        <v>5</v>
      </c>
      <c r="E427" s="473" t="s">
        <v>40</v>
      </c>
      <c r="F427" s="474"/>
      <c r="G427" s="235" t="s">
        <v>6</v>
      </c>
      <c r="H427" s="236" t="s">
        <v>7</v>
      </c>
      <c r="I427" s="236" t="s">
        <v>8</v>
      </c>
      <c r="J427" s="236" t="s">
        <v>9</v>
      </c>
    </row>
    <row r="428" spans="1:10" ht="25.5" x14ac:dyDescent="0.2">
      <c r="A428" s="396" t="s">
        <v>41</v>
      </c>
      <c r="B428" s="238"/>
      <c r="C428" s="396"/>
      <c r="D428" s="396" t="s">
        <v>226</v>
      </c>
      <c r="E428" s="479" t="s">
        <v>46</v>
      </c>
      <c r="F428" s="480"/>
      <c r="G428" s="237" t="s">
        <v>47</v>
      </c>
      <c r="H428" s="6">
        <v>1</v>
      </c>
      <c r="I428" s="7"/>
      <c r="J428" s="7"/>
    </row>
    <row r="429" spans="1:10" ht="25.5" x14ac:dyDescent="0.2">
      <c r="A429" s="393" t="s">
        <v>43</v>
      </c>
      <c r="B429" s="8"/>
      <c r="C429" s="393"/>
      <c r="D429" s="393" t="s">
        <v>277</v>
      </c>
      <c r="E429" s="481" t="s">
        <v>46</v>
      </c>
      <c r="F429" s="482"/>
      <c r="G429" s="9" t="s">
        <v>47</v>
      </c>
      <c r="H429" s="10">
        <v>1</v>
      </c>
      <c r="I429" s="11"/>
      <c r="J429" s="11"/>
    </row>
    <row r="430" spans="1:10" ht="38.25" x14ac:dyDescent="0.2">
      <c r="A430" s="393" t="s">
        <v>43</v>
      </c>
      <c r="B430" s="8"/>
      <c r="C430" s="393"/>
      <c r="D430" s="393" t="s">
        <v>338</v>
      </c>
      <c r="E430" s="481" t="s">
        <v>46</v>
      </c>
      <c r="F430" s="482"/>
      <c r="G430" s="9" t="s">
        <v>47</v>
      </c>
      <c r="H430" s="10">
        <v>1</v>
      </c>
      <c r="I430" s="11"/>
      <c r="J430" s="11"/>
    </row>
    <row r="431" spans="1:10" x14ac:dyDescent="0.2">
      <c r="A431" s="397" t="s">
        <v>50</v>
      </c>
      <c r="B431" s="12"/>
      <c r="C431" s="397"/>
      <c r="D431" s="397" t="s">
        <v>281</v>
      </c>
      <c r="E431" s="483" t="s">
        <v>126</v>
      </c>
      <c r="F431" s="484"/>
      <c r="G431" s="13" t="s">
        <v>47</v>
      </c>
      <c r="H431" s="14">
        <v>1</v>
      </c>
      <c r="I431" s="15"/>
      <c r="J431" s="15"/>
    </row>
    <row r="432" spans="1:10" x14ac:dyDescent="0.2">
      <c r="A432" s="397" t="s">
        <v>50</v>
      </c>
      <c r="B432" s="12"/>
      <c r="C432" s="397"/>
      <c r="D432" s="397" t="s">
        <v>286</v>
      </c>
      <c r="E432" s="483" t="s">
        <v>126</v>
      </c>
      <c r="F432" s="484"/>
      <c r="G432" s="13" t="s">
        <v>47</v>
      </c>
      <c r="H432" s="14">
        <v>1</v>
      </c>
      <c r="I432" s="15"/>
      <c r="J432" s="15"/>
    </row>
    <row r="433" spans="1:10" x14ac:dyDescent="0.2">
      <c r="A433" s="397" t="s">
        <v>50</v>
      </c>
      <c r="B433" s="12"/>
      <c r="C433" s="397"/>
      <c r="D433" s="397" t="s">
        <v>340</v>
      </c>
      <c r="E433" s="483" t="s">
        <v>284</v>
      </c>
      <c r="F433" s="484"/>
      <c r="G433" s="13" t="s">
        <v>47</v>
      </c>
      <c r="H433" s="14">
        <v>1</v>
      </c>
      <c r="I433" s="15"/>
      <c r="J433" s="15"/>
    </row>
    <row r="434" spans="1:10" x14ac:dyDescent="0.2">
      <c r="A434" s="397" t="s">
        <v>50</v>
      </c>
      <c r="B434" s="12"/>
      <c r="C434" s="397"/>
      <c r="D434" s="397" t="s">
        <v>288</v>
      </c>
      <c r="E434" s="483" t="s">
        <v>289</v>
      </c>
      <c r="F434" s="484"/>
      <c r="G434" s="13" t="s">
        <v>47</v>
      </c>
      <c r="H434" s="14">
        <v>1</v>
      </c>
      <c r="I434" s="15"/>
      <c r="J434" s="15"/>
    </row>
    <row r="435" spans="1:10" x14ac:dyDescent="0.2">
      <c r="A435" s="397" t="s">
        <v>50</v>
      </c>
      <c r="B435" s="12"/>
      <c r="C435" s="397"/>
      <c r="D435" s="397" t="s">
        <v>291</v>
      </c>
      <c r="E435" s="483" t="s">
        <v>234</v>
      </c>
      <c r="F435" s="484"/>
      <c r="G435" s="13" t="s">
        <v>47</v>
      </c>
      <c r="H435" s="14">
        <v>1</v>
      </c>
      <c r="I435" s="15"/>
      <c r="J435" s="15"/>
    </row>
    <row r="436" spans="1:10" x14ac:dyDescent="0.2">
      <c r="A436" s="398"/>
      <c r="B436" s="398"/>
      <c r="C436" s="398"/>
      <c r="D436" s="398"/>
      <c r="E436" s="398" t="s">
        <v>73</v>
      </c>
      <c r="F436" s="122"/>
      <c r="G436" s="398" t="s">
        <v>74</v>
      </c>
      <c r="H436" s="122"/>
      <c r="I436" s="398" t="s">
        <v>75</v>
      </c>
      <c r="J436" s="122"/>
    </row>
    <row r="437" spans="1:10" ht="15" customHeight="1" thickBot="1" x14ac:dyDescent="0.25">
      <c r="A437" s="398"/>
      <c r="B437" s="398"/>
      <c r="C437" s="398"/>
      <c r="D437" s="398"/>
      <c r="E437" s="398" t="s">
        <v>76</v>
      </c>
      <c r="F437" s="122"/>
      <c r="G437" s="398"/>
      <c r="H437" s="478" t="s">
        <v>77</v>
      </c>
      <c r="I437" s="478"/>
      <c r="J437" s="122"/>
    </row>
    <row r="438" spans="1:10" ht="15" thickTop="1" x14ac:dyDescent="0.2">
      <c r="A438" s="16"/>
      <c r="B438" s="16"/>
      <c r="C438" s="16"/>
      <c r="D438" s="16"/>
      <c r="E438" s="16"/>
      <c r="F438" s="16"/>
      <c r="G438" s="16"/>
      <c r="H438" s="16"/>
      <c r="I438" s="16"/>
      <c r="J438" s="16"/>
    </row>
    <row r="439" spans="1:10" ht="15" x14ac:dyDescent="0.2">
      <c r="A439" s="392"/>
      <c r="B439" s="236" t="s">
        <v>3</v>
      </c>
      <c r="C439" s="392" t="s">
        <v>4</v>
      </c>
      <c r="D439" s="392" t="s">
        <v>5</v>
      </c>
      <c r="E439" s="473" t="s">
        <v>40</v>
      </c>
      <c r="F439" s="474"/>
      <c r="G439" s="235" t="s">
        <v>6</v>
      </c>
      <c r="H439" s="236" t="s">
        <v>7</v>
      </c>
      <c r="I439" s="236" t="s">
        <v>8</v>
      </c>
      <c r="J439" s="236" t="s">
        <v>9</v>
      </c>
    </row>
    <row r="440" spans="1:10" ht="25.5" x14ac:dyDescent="0.2">
      <c r="A440" s="396" t="s">
        <v>41</v>
      </c>
      <c r="B440" s="238"/>
      <c r="C440" s="396"/>
      <c r="D440" s="396" t="s">
        <v>398</v>
      </c>
      <c r="E440" s="479" t="s">
        <v>46</v>
      </c>
      <c r="F440" s="480"/>
      <c r="G440" s="237" t="s">
        <v>47</v>
      </c>
      <c r="H440" s="6">
        <v>1</v>
      </c>
      <c r="I440" s="7"/>
      <c r="J440" s="7"/>
    </row>
    <row r="441" spans="1:10" ht="25.5" x14ac:dyDescent="0.2">
      <c r="A441" s="393" t="s">
        <v>43</v>
      </c>
      <c r="B441" s="8"/>
      <c r="C441" s="393"/>
      <c r="D441" s="393" t="s">
        <v>277</v>
      </c>
      <c r="E441" s="481" t="s">
        <v>46</v>
      </c>
      <c r="F441" s="482"/>
      <c r="G441" s="9" t="s">
        <v>47</v>
      </c>
      <c r="H441" s="10">
        <v>1</v>
      </c>
      <c r="I441" s="11"/>
      <c r="J441" s="11"/>
    </row>
    <row r="442" spans="1:10" ht="38.25" x14ac:dyDescent="0.2">
      <c r="A442" s="393" t="s">
        <v>43</v>
      </c>
      <c r="B442" s="8"/>
      <c r="C442" s="393"/>
      <c r="D442" s="393" t="s">
        <v>342</v>
      </c>
      <c r="E442" s="481" t="s">
        <v>46</v>
      </c>
      <c r="F442" s="482"/>
      <c r="G442" s="9" t="s">
        <v>47</v>
      </c>
      <c r="H442" s="10">
        <v>1</v>
      </c>
      <c r="I442" s="11"/>
      <c r="J442" s="11"/>
    </row>
    <row r="443" spans="1:10" x14ac:dyDescent="0.2">
      <c r="A443" s="397" t="s">
        <v>50</v>
      </c>
      <c r="B443" s="12"/>
      <c r="C443" s="397"/>
      <c r="D443" s="397" t="s">
        <v>281</v>
      </c>
      <c r="E443" s="483" t="s">
        <v>126</v>
      </c>
      <c r="F443" s="484"/>
      <c r="G443" s="13" t="s">
        <v>47</v>
      </c>
      <c r="H443" s="14">
        <v>1</v>
      </c>
      <c r="I443" s="15"/>
      <c r="J443" s="15"/>
    </row>
    <row r="444" spans="1:10" x14ac:dyDescent="0.2">
      <c r="A444" s="397" t="s">
        <v>50</v>
      </c>
      <c r="B444" s="12"/>
      <c r="C444" s="397"/>
      <c r="D444" s="397" t="s">
        <v>286</v>
      </c>
      <c r="E444" s="483" t="s">
        <v>126</v>
      </c>
      <c r="F444" s="484"/>
      <c r="G444" s="13" t="s">
        <v>47</v>
      </c>
      <c r="H444" s="14">
        <v>1</v>
      </c>
      <c r="I444" s="15"/>
      <c r="J444" s="15"/>
    </row>
    <row r="445" spans="1:10" ht="25.5" x14ac:dyDescent="0.2">
      <c r="A445" s="397" t="s">
        <v>50</v>
      </c>
      <c r="B445" s="12"/>
      <c r="C445" s="397"/>
      <c r="D445" s="397" t="s">
        <v>344</v>
      </c>
      <c r="E445" s="483" t="s">
        <v>284</v>
      </c>
      <c r="F445" s="484"/>
      <c r="G445" s="13" t="s">
        <v>47</v>
      </c>
      <c r="H445" s="14">
        <v>1</v>
      </c>
      <c r="I445" s="15"/>
      <c r="J445" s="15"/>
    </row>
    <row r="446" spans="1:10" x14ac:dyDescent="0.2">
      <c r="A446" s="397" t="s">
        <v>50</v>
      </c>
      <c r="B446" s="12"/>
      <c r="C446" s="397"/>
      <c r="D446" s="397" t="s">
        <v>288</v>
      </c>
      <c r="E446" s="483" t="s">
        <v>289</v>
      </c>
      <c r="F446" s="484"/>
      <c r="G446" s="13" t="s">
        <v>47</v>
      </c>
      <c r="H446" s="14">
        <v>1</v>
      </c>
      <c r="I446" s="15"/>
      <c r="J446" s="15"/>
    </row>
    <row r="447" spans="1:10" x14ac:dyDescent="0.2">
      <c r="A447" s="397" t="s">
        <v>50</v>
      </c>
      <c r="B447" s="12"/>
      <c r="C447" s="397"/>
      <c r="D447" s="397" t="s">
        <v>291</v>
      </c>
      <c r="E447" s="483" t="s">
        <v>234</v>
      </c>
      <c r="F447" s="484"/>
      <c r="G447" s="13" t="s">
        <v>47</v>
      </c>
      <c r="H447" s="14">
        <v>1</v>
      </c>
      <c r="I447" s="15"/>
      <c r="J447" s="15"/>
    </row>
    <row r="448" spans="1:10" x14ac:dyDescent="0.2">
      <c r="A448" s="398"/>
      <c r="B448" s="398"/>
      <c r="C448" s="398"/>
      <c r="D448" s="398"/>
      <c r="E448" s="398" t="s">
        <v>73</v>
      </c>
      <c r="F448" s="122"/>
      <c r="G448" s="398" t="s">
        <v>74</v>
      </c>
      <c r="H448" s="122"/>
      <c r="I448" s="398" t="s">
        <v>75</v>
      </c>
      <c r="J448" s="122"/>
    </row>
    <row r="449" spans="1:10" ht="15" customHeight="1" thickBot="1" x14ac:dyDescent="0.25">
      <c r="A449" s="398"/>
      <c r="B449" s="398"/>
      <c r="C449" s="398"/>
      <c r="D449" s="398"/>
      <c r="E449" s="398" t="s">
        <v>76</v>
      </c>
      <c r="F449" s="122"/>
      <c r="G449" s="398"/>
      <c r="H449" s="478" t="s">
        <v>77</v>
      </c>
      <c r="I449" s="478"/>
      <c r="J449" s="122"/>
    </row>
    <row r="450" spans="1:10" ht="15" thickTop="1" x14ac:dyDescent="0.2">
      <c r="A450" s="16"/>
      <c r="B450" s="16"/>
      <c r="C450" s="16"/>
      <c r="D450" s="16"/>
      <c r="E450" s="16"/>
      <c r="F450" s="16"/>
      <c r="G450" s="16"/>
      <c r="H450" s="16"/>
      <c r="I450" s="16"/>
      <c r="J450" s="16"/>
    </row>
    <row r="451" spans="1:10" ht="15" x14ac:dyDescent="0.2">
      <c r="A451" s="392"/>
      <c r="B451" s="236" t="s">
        <v>3</v>
      </c>
      <c r="C451" s="392" t="s">
        <v>4</v>
      </c>
      <c r="D451" s="392" t="s">
        <v>5</v>
      </c>
      <c r="E451" s="473" t="s">
        <v>40</v>
      </c>
      <c r="F451" s="474"/>
      <c r="G451" s="235" t="s">
        <v>6</v>
      </c>
      <c r="H451" s="236" t="s">
        <v>7</v>
      </c>
      <c r="I451" s="236" t="s">
        <v>8</v>
      </c>
      <c r="J451" s="236" t="s">
        <v>9</v>
      </c>
    </row>
    <row r="452" spans="1:10" ht="25.5" customHeight="1" x14ac:dyDescent="0.2">
      <c r="A452" s="396" t="s">
        <v>41</v>
      </c>
      <c r="B452" s="238"/>
      <c r="C452" s="396"/>
      <c r="D452" s="396" t="s">
        <v>86</v>
      </c>
      <c r="E452" s="479" t="s">
        <v>83</v>
      </c>
      <c r="F452" s="480"/>
      <c r="G452" s="237" t="s">
        <v>87</v>
      </c>
      <c r="H452" s="6">
        <v>1</v>
      </c>
      <c r="I452" s="7"/>
      <c r="J452" s="7"/>
    </row>
    <row r="453" spans="1:10" ht="25.5" customHeight="1" x14ac:dyDescent="0.2">
      <c r="A453" s="393" t="s">
        <v>43</v>
      </c>
      <c r="B453" s="8"/>
      <c r="C453" s="393"/>
      <c r="D453" s="393" t="s">
        <v>402</v>
      </c>
      <c r="E453" s="481" t="s">
        <v>83</v>
      </c>
      <c r="F453" s="482"/>
      <c r="G453" s="9" t="s">
        <v>47</v>
      </c>
      <c r="H453" s="10">
        <v>1</v>
      </c>
      <c r="I453" s="11"/>
      <c r="J453" s="11"/>
    </row>
    <row r="454" spans="1:10" ht="25.5" customHeight="1" x14ac:dyDescent="0.2">
      <c r="A454" s="393" t="s">
        <v>43</v>
      </c>
      <c r="B454" s="8"/>
      <c r="C454" s="393"/>
      <c r="D454" s="393" t="s">
        <v>400</v>
      </c>
      <c r="E454" s="481" t="s">
        <v>83</v>
      </c>
      <c r="F454" s="482"/>
      <c r="G454" s="9" t="s">
        <v>47</v>
      </c>
      <c r="H454" s="10">
        <v>1</v>
      </c>
      <c r="I454" s="11"/>
      <c r="J454" s="11"/>
    </row>
    <row r="455" spans="1:10" ht="25.5" x14ac:dyDescent="0.2">
      <c r="A455" s="393" t="s">
        <v>43</v>
      </c>
      <c r="B455" s="8"/>
      <c r="C455" s="393"/>
      <c r="D455" s="393" t="s">
        <v>398</v>
      </c>
      <c r="E455" s="481" t="s">
        <v>46</v>
      </c>
      <c r="F455" s="482"/>
      <c r="G455" s="9" t="s">
        <v>47</v>
      </c>
      <c r="H455" s="10">
        <v>1</v>
      </c>
      <c r="I455" s="11"/>
      <c r="J455" s="11"/>
    </row>
    <row r="456" spans="1:10" x14ac:dyDescent="0.2">
      <c r="A456" s="398"/>
      <c r="B456" s="398"/>
      <c r="C456" s="398"/>
      <c r="D456" s="398"/>
      <c r="E456" s="398" t="s">
        <v>73</v>
      </c>
      <c r="F456" s="122"/>
      <c r="G456" s="398" t="s">
        <v>74</v>
      </c>
      <c r="H456" s="122"/>
      <c r="I456" s="398" t="s">
        <v>75</v>
      </c>
      <c r="J456" s="122"/>
    </row>
    <row r="457" spans="1:10" ht="15" customHeight="1" thickBot="1" x14ac:dyDescent="0.25">
      <c r="A457" s="398"/>
      <c r="B457" s="398"/>
      <c r="C457" s="398"/>
      <c r="D457" s="398"/>
      <c r="E457" s="398" t="s">
        <v>76</v>
      </c>
      <c r="F457" s="122"/>
      <c r="G457" s="398"/>
      <c r="H457" s="478" t="s">
        <v>77</v>
      </c>
      <c r="I457" s="478"/>
      <c r="J457" s="122"/>
    </row>
    <row r="458" spans="1:10" ht="15" thickTop="1" x14ac:dyDescent="0.2">
      <c r="A458" s="16"/>
      <c r="B458" s="16"/>
      <c r="C458" s="16"/>
      <c r="D458" s="16"/>
      <c r="E458" s="16"/>
      <c r="F458" s="16"/>
      <c r="G458" s="16"/>
      <c r="H458" s="16"/>
      <c r="I458" s="16"/>
      <c r="J458" s="16"/>
    </row>
    <row r="459" spans="1:10" ht="15" x14ac:dyDescent="0.2">
      <c r="A459" s="392"/>
      <c r="B459" s="236" t="s">
        <v>3</v>
      </c>
      <c r="C459" s="392" t="s">
        <v>4</v>
      </c>
      <c r="D459" s="392" t="s">
        <v>5</v>
      </c>
      <c r="E459" s="473" t="s">
        <v>40</v>
      </c>
      <c r="F459" s="474"/>
      <c r="G459" s="235" t="s">
        <v>6</v>
      </c>
      <c r="H459" s="236" t="s">
        <v>7</v>
      </c>
      <c r="I459" s="236" t="s">
        <v>8</v>
      </c>
      <c r="J459" s="236" t="s">
        <v>9</v>
      </c>
    </row>
    <row r="460" spans="1:10" ht="25.5" customHeight="1" x14ac:dyDescent="0.2">
      <c r="A460" s="396" t="s">
        <v>41</v>
      </c>
      <c r="B460" s="238"/>
      <c r="C460" s="396"/>
      <c r="D460" s="396" t="s">
        <v>82</v>
      </c>
      <c r="E460" s="479" t="s">
        <v>83</v>
      </c>
      <c r="F460" s="480"/>
      <c r="G460" s="237" t="s">
        <v>84</v>
      </c>
      <c r="H460" s="6">
        <v>1</v>
      </c>
      <c r="I460" s="7"/>
      <c r="J460" s="7"/>
    </row>
    <row r="461" spans="1:10" ht="25.5" customHeight="1" x14ac:dyDescent="0.2">
      <c r="A461" s="393" t="s">
        <v>43</v>
      </c>
      <c r="B461" s="8"/>
      <c r="C461" s="393"/>
      <c r="D461" s="393" t="s">
        <v>404</v>
      </c>
      <c r="E461" s="481" t="s">
        <v>83</v>
      </c>
      <c r="F461" s="482"/>
      <c r="G461" s="9" t="s">
        <v>47</v>
      </c>
      <c r="H461" s="10">
        <v>1</v>
      </c>
      <c r="I461" s="11"/>
      <c r="J461" s="11"/>
    </row>
    <row r="462" spans="1:10" ht="25.5" customHeight="1" x14ac:dyDescent="0.2">
      <c r="A462" s="393" t="s">
        <v>43</v>
      </c>
      <c r="B462" s="8"/>
      <c r="C462" s="393"/>
      <c r="D462" s="393" t="s">
        <v>406</v>
      </c>
      <c r="E462" s="481" t="s">
        <v>83</v>
      </c>
      <c r="F462" s="482"/>
      <c r="G462" s="9" t="s">
        <v>47</v>
      </c>
      <c r="H462" s="10">
        <v>1</v>
      </c>
      <c r="I462" s="11"/>
      <c r="J462" s="11"/>
    </row>
    <row r="463" spans="1:10" ht="25.5" customHeight="1" x14ac:dyDescent="0.2">
      <c r="A463" s="393" t="s">
        <v>43</v>
      </c>
      <c r="B463" s="8"/>
      <c r="C463" s="393"/>
      <c r="D463" s="393" t="s">
        <v>402</v>
      </c>
      <c r="E463" s="481" t="s">
        <v>83</v>
      </c>
      <c r="F463" s="482"/>
      <c r="G463" s="9" t="s">
        <v>47</v>
      </c>
      <c r="H463" s="10">
        <v>1</v>
      </c>
      <c r="I463" s="11"/>
      <c r="J463" s="11"/>
    </row>
    <row r="464" spans="1:10" ht="38.25" customHeight="1" x14ac:dyDescent="0.2">
      <c r="A464" s="393" t="s">
        <v>43</v>
      </c>
      <c r="B464" s="8"/>
      <c r="C464" s="393"/>
      <c r="D464" s="393" t="s">
        <v>400</v>
      </c>
      <c r="E464" s="481" t="s">
        <v>83</v>
      </c>
      <c r="F464" s="482"/>
      <c r="G464" s="9" t="s">
        <v>47</v>
      </c>
      <c r="H464" s="10">
        <v>1</v>
      </c>
      <c r="I464" s="11"/>
      <c r="J464" s="11"/>
    </row>
    <row r="465" spans="1:10" ht="25.5" x14ac:dyDescent="0.2">
      <c r="A465" s="393" t="s">
        <v>43</v>
      </c>
      <c r="B465" s="8"/>
      <c r="C465" s="393"/>
      <c r="D465" s="393" t="s">
        <v>398</v>
      </c>
      <c r="E465" s="481" t="s">
        <v>46</v>
      </c>
      <c r="F465" s="482"/>
      <c r="G465" s="9" t="s">
        <v>47</v>
      </c>
      <c r="H465" s="10">
        <v>1</v>
      </c>
      <c r="I465" s="11"/>
      <c r="J465" s="11"/>
    </row>
    <row r="466" spans="1:10" x14ac:dyDescent="0.2">
      <c r="A466" s="398"/>
      <c r="B466" s="398"/>
      <c r="C466" s="398"/>
      <c r="D466" s="398"/>
      <c r="E466" s="398" t="s">
        <v>73</v>
      </c>
      <c r="F466" s="122"/>
      <c r="G466" s="398" t="s">
        <v>74</v>
      </c>
      <c r="H466" s="122"/>
      <c r="I466" s="398" t="s">
        <v>75</v>
      </c>
      <c r="J466" s="122"/>
    </row>
    <row r="467" spans="1:10" ht="15" customHeight="1" thickBot="1" x14ac:dyDescent="0.25">
      <c r="A467" s="398"/>
      <c r="B467" s="398"/>
      <c r="C467" s="398"/>
      <c r="D467" s="398"/>
      <c r="E467" s="398" t="s">
        <v>76</v>
      </c>
      <c r="F467" s="122"/>
      <c r="G467" s="398"/>
      <c r="H467" s="478" t="s">
        <v>77</v>
      </c>
      <c r="I467" s="478"/>
      <c r="J467" s="122"/>
    </row>
    <row r="468" spans="1:10" ht="15" thickTop="1" x14ac:dyDescent="0.2">
      <c r="A468" s="16"/>
      <c r="B468" s="16"/>
      <c r="C468" s="16"/>
      <c r="D468" s="16"/>
      <c r="E468" s="16"/>
      <c r="F468" s="16"/>
      <c r="G468" s="16"/>
      <c r="H468" s="16"/>
      <c r="I468" s="16"/>
      <c r="J468" s="16"/>
    </row>
    <row r="469" spans="1:10" ht="15" x14ac:dyDescent="0.2">
      <c r="A469" s="392"/>
      <c r="B469" s="236" t="s">
        <v>3</v>
      </c>
      <c r="C469" s="392" t="s">
        <v>4</v>
      </c>
      <c r="D469" s="392" t="s">
        <v>5</v>
      </c>
      <c r="E469" s="473" t="s">
        <v>40</v>
      </c>
      <c r="F469" s="474"/>
      <c r="G469" s="235" t="s">
        <v>6</v>
      </c>
      <c r="H469" s="236" t="s">
        <v>7</v>
      </c>
      <c r="I469" s="236" t="s">
        <v>8</v>
      </c>
      <c r="J469" s="236" t="s">
        <v>9</v>
      </c>
    </row>
    <row r="470" spans="1:10" ht="25.5" customHeight="1" x14ac:dyDescent="0.2">
      <c r="A470" s="396" t="s">
        <v>41</v>
      </c>
      <c r="B470" s="238"/>
      <c r="C470" s="396"/>
      <c r="D470" s="396" t="s">
        <v>400</v>
      </c>
      <c r="E470" s="479" t="s">
        <v>83</v>
      </c>
      <c r="F470" s="480"/>
      <c r="G470" s="237" t="s">
        <v>47</v>
      </c>
      <c r="H470" s="6">
        <v>1</v>
      </c>
      <c r="I470" s="7"/>
      <c r="J470" s="7"/>
    </row>
    <row r="471" spans="1:10" ht="38.25" x14ac:dyDescent="0.2">
      <c r="A471" s="397" t="s">
        <v>50</v>
      </c>
      <c r="B471" s="12"/>
      <c r="C471" s="397"/>
      <c r="D471" s="397" t="s">
        <v>408</v>
      </c>
      <c r="E471" s="483" t="s">
        <v>53</v>
      </c>
      <c r="F471" s="484"/>
      <c r="G471" s="13" t="s">
        <v>17</v>
      </c>
      <c r="H471" s="14">
        <v>7.2000000000000002E-5</v>
      </c>
      <c r="I471" s="15"/>
      <c r="J471" s="15"/>
    </row>
    <row r="472" spans="1:10" x14ac:dyDescent="0.2">
      <c r="A472" s="398"/>
      <c r="B472" s="398"/>
      <c r="C472" s="398"/>
      <c r="D472" s="398"/>
      <c r="E472" s="398" t="s">
        <v>73</v>
      </c>
      <c r="F472" s="122"/>
      <c r="G472" s="398" t="s">
        <v>74</v>
      </c>
      <c r="H472" s="122"/>
      <c r="I472" s="398" t="s">
        <v>75</v>
      </c>
      <c r="J472" s="122"/>
    </row>
    <row r="473" spans="1:10" ht="15" customHeight="1" thickBot="1" x14ac:dyDescent="0.25">
      <c r="A473" s="398"/>
      <c r="B473" s="398"/>
      <c r="C473" s="398"/>
      <c r="D473" s="398"/>
      <c r="E473" s="398" t="s">
        <v>76</v>
      </c>
      <c r="F473" s="122"/>
      <c r="G473" s="398"/>
      <c r="H473" s="478" t="s">
        <v>77</v>
      </c>
      <c r="I473" s="478"/>
      <c r="J473" s="122"/>
    </row>
    <row r="474" spans="1:10" ht="15" thickTop="1" x14ac:dyDescent="0.2">
      <c r="A474" s="16"/>
      <c r="B474" s="16"/>
      <c r="C474" s="16"/>
      <c r="D474" s="16"/>
      <c r="E474" s="16"/>
      <c r="F474" s="16"/>
      <c r="G474" s="16"/>
      <c r="H474" s="16"/>
      <c r="I474" s="16"/>
      <c r="J474" s="16"/>
    </row>
    <row r="475" spans="1:10" ht="15" x14ac:dyDescent="0.2">
      <c r="A475" s="392"/>
      <c r="B475" s="236" t="s">
        <v>3</v>
      </c>
      <c r="C475" s="392" t="s">
        <v>4</v>
      </c>
      <c r="D475" s="392" t="s">
        <v>5</v>
      </c>
      <c r="E475" s="473" t="s">
        <v>40</v>
      </c>
      <c r="F475" s="474"/>
      <c r="G475" s="235" t="s">
        <v>6</v>
      </c>
      <c r="H475" s="236" t="s">
        <v>7</v>
      </c>
      <c r="I475" s="236" t="s">
        <v>8</v>
      </c>
      <c r="J475" s="236" t="s">
        <v>9</v>
      </c>
    </row>
    <row r="476" spans="1:10" ht="25.5" customHeight="1" x14ac:dyDescent="0.2">
      <c r="A476" s="396" t="s">
        <v>41</v>
      </c>
      <c r="B476" s="238"/>
      <c r="C476" s="396"/>
      <c r="D476" s="396" t="s">
        <v>402</v>
      </c>
      <c r="E476" s="479" t="s">
        <v>83</v>
      </c>
      <c r="F476" s="480"/>
      <c r="G476" s="237" t="s">
        <v>47</v>
      </c>
      <c r="H476" s="6">
        <v>1</v>
      </c>
      <c r="I476" s="7"/>
      <c r="J476" s="7"/>
    </row>
    <row r="477" spans="1:10" ht="38.25" x14ac:dyDescent="0.2">
      <c r="A477" s="397" t="s">
        <v>50</v>
      </c>
      <c r="B477" s="12"/>
      <c r="C477" s="397"/>
      <c r="D477" s="397" t="s">
        <v>408</v>
      </c>
      <c r="E477" s="483" t="s">
        <v>53</v>
      </c>
      <c r="F477" s="484"/>
      <c r="G477" s="13" t="s">
        <v>17</v>
      </c>
      <c r="H477" s="14">
        <v>1.4399999999999999E-5</v>
      </c>
      <c r="I477" s="15"/>
      <c r="J477" s="15"/>
    </row>
    <row r="478" spans="1:10" x14ac:dyDescent="0.2">
      <c r="A478" s="398"/>
      <c r="B478" s="398"/>
      <c r="C478" s="398"/>
      <c r="D478" s="398"/>
      <c r="E478" s="398" t="s">
        <v>73</v>
      </c>
      <c r="F478" s="122"/>
      <c r="G478" s="398" t="s">
        <v>74</v>
      </c>
      <c r="H478" s="122"/>
      <c r="I478" s="398" t="s">
        <v>75</v>
      </c>
      <c r="J478" s="122"/>
    </row>
    <row r="479" spans="1:10" ht="15" customHeight="1" thickBot="1" x14ac:dyDescent="0.25">
      <c r="A479" s="398"/>
      <c r="B479" s="398"/>
      <c r="C479" s="398"/>
      <c r="D479" s="398"/>
      <c r="E479" s="398" t="s">
        <v>76</v>
      </c>
      <c r="F479" s="122"/>
      <c r="G479" s="398"/>
      <c r="H479" s="478" t="s">
        <v>77</v>
      </c>
      <c r="I479" s="478"/>
      <c r="J479" s="122"/>
    </row>
    <row r="480" spans="1:10" ht="15" thickTop="1" x14ac:dyDescent="0.2">
      <c r="A480" s="16"/>
      <c r="B480" s="16"/>
      <c r="C480" s="16"/>
      <c r="D480" s="16"/>
      <c r="E480" s="16"/>
      <c r="F480" s="16"/>
      <c r="G480" s="16"/>
      <c r="H480" s="16"/>
      <c r="I480" s="16"/>
      <c r="J480" s="16"/>
    </row>
    <row r="481" spans="1:10" ht="15" x14ac:dyDescent="0.2">
      <c r="A481" s="392"/>
      <c r="B481" s="236" t="s">
        <v>3</v>
      </c>
      <c r="C481" s="392" t="s">
        <v>4</v>
      </c>
      <c r="D481" s="392" t="s">
        <v>5</v>
      </c>
      <c r="E481" s="473" t="s">
        <v>40</v>
      </c>
      <c r="F481" s="474"/>
      <c r="G481" s="235" t="s">
        <v>6</v>
      </c>
      <c r="H481" s="236" t="s">
        <v>7</v>
      </c>
      <c r="I481" s="236" t="s">
        <v>8</v>
      </c>
      <c r="J481" s="236" t="s">
        <v>9</v>
      </c>
    </row>
    <row r="482" spans="1:10" ht="25.5" customHeight="1" x14ac:dyDescent="0.2">
      <c r="A482" s="396" t="s">
        <v>41</v>
      </c>
      <c r="B482" s="238"/>
      <c r="C482" s="396"/>
      <c r="D482" s="396" t="s">
        <v>404</v>
      </c>
      <c r="E482" s="479" t="s">
        <v>83</v>
      </c>
      <c r="F482" s="480"/>
      <c r="G482" s="237" t="s">
        <v>47</v>
      </c>
      <c r="H482" s="6">
        <v>1</v>
      </c>
      <c r="I482" s="7"/>
      <c r="J482" s="7"/>
    </row>
    <row r="483" spans="1:10" ht="38.25" x14ac:dyDescent="0.2">
      <c r="A483" s="397" t="s">
        <v>50</v>
      </c>
      <c r="B483" s="12"/>
      <c r="C483" s="397"/>
      <c r="D483" s="397" t="s">
        <v>408</v>
      </c>
      <c r="E483" s="483" t="s">
        <v>53</v>
      </c>
      <c r="F483" s="484"/>
      <c r="G483" s="13" t="s">
        <v>17</v>
      </c>
      <c r="H483" s="14">
        <v>5.0000000000000002E-5</v>
      </c>
      <c r="I483" s="15"/>
      <c r="J483" s="15"/>
    </row>
    <row r="484" spans="1:10" x14ac:dyDescent="0.2">
      <c r="A484" s="398"/>
      <c r="B484" s="398"/>
      <c r="C484" s="398"/>
      <c r="D484" s="398"/>
      <c r="E484" s="398" t="s">
        <v>73</v>
      </c>
      <c r="F484" s="122"/>
      <c r="G484" s="398" t="s">
        <v>74</v>
      </c>
      <c r="H484" s="122"/>
      <c r="I484" s="398" t="s">
        <v>75</v>
      </c>
      <c r="J484" s="122"/>
    </row>
    <row r="485" spans="1:10" ht="15" customHeight="1" thickBot="1" x14ac:dyDescent="0.25">
      <c r="A485" s="398"/>
      <c r="B485" s="398"/>
      <c r="C485" s="398"/>
      <c r="D485" s="398"/>
      <c r="E485" s="398" t="s">
        <v>76</v>
      </c>
      <c r="F485" s="122"/>
      <c r="G485" s="398"/>
      <c r="H485" s="478" t="s">
        <v>77</v>
      </c>
      <c r="I485" s="478"/>
      <c r="J485" s="122"/>
    </row>
    <row r="486" spans="1:10" ht="15" thickTop="1" x14ac:dyDescent="0.2">
      <c r="A486" s="16"/>
      <c r="B486" s="16"/>
      <c r="C486" s="16"/>
      <c r="D486" s="16"/>
      <c r="E486" s="16"/>
      <c r="F486" s="16"/>
      <c r="G486" s="16"/>
      <c r="H486" s="16"/>
      <c r="I486" s="16"/>
      <c r="J486" s="16"/>
    </row>
    <row r="487" spans="1:10" ht="15" x14ac:dyDescent="0.2">
      <c r="A487" s="392"/>
      <c r="B487" s="236" t="s">
        <v>3</v>
      </c>
      <c r="C487" s="392" t="s">
        <v>4</v>
      </c>
      <c r="D487" s="392" t="s">
        <v>5</v>
      </c>
      <c r="E487" s="473" t="s">
        <v>40</v>
      </c>
      <c r="F487" s="474"/>
      <c r="G487" s="235" t="s">
        <v>6</v>
      </c>
      <c r="H487" s="236" t="s">
        <v>7</v>
      </c>
      <c r="I487" s="236" t="s">
        <v>8</v>
      </c>
      <c r="J487" s="236" t="s">
        <v>9</v>
      </c>
    </row>
    <row r="488" spans="1:10" ht="38.25" customHeight="1" x14ac:dyDescent="0.2">
      <c r="A488" s="396" t="s">
        <v>41</v>
      </c>
      <c r="B488" s="238"/>
      <c r="C488" s="396"/>
      <c r="D488" s="396" t="s">
        <v>406</v>
      </c>
      <c r="E488" s="479" t="s">
        <v>83</v>
      </c>
      <c r="F488" s="480"/>
      <c r="G488" s="237" t="s">
        <v>47</v>
      </c>
      <c r="H488" s="6">
        <v>1</v>
      </c>
      <c r="I488" s="7"/>
      <c r="J488" s="7"/>
    </row>
    <row r="489" spans="1:10" ht="25.5" x14ac:dyDescent="0.2">
      <c r="A489" s="397" t="s">
        <v>50</v>
      </c>
      <c r="B489" s="12"/>
      <c r="C489" s="397"/>
      <c r="D489" s="397" t="s">
        <v>315</v>
      </c>
      <c r="E489" s="483" t="s">
        <v>53</v>
      </c>
      <c r="F489" s="484"/>
      <c r="G489" s="13" t="s">
        <v>316</v>
      </c>
      <c r="H489" s="14">
        <v>3.17</v>
      </c>
      <c r="I489" s="15"/>
      <c r="J489" s="15"/>
    </row>
    <row r="490" spans="1:10" x14ac:dyDescent="0.2">
      <c r="A490" s="398"/>
      <c r="B490" s="398"/>
      <c r="C490" s="398"/>
      <c r="D490" s="398"/>
      <c r="E490" s="398" t="s">
        <v>73</v>
      </c>
      <c r="F490" s="122"/>
      <c r="G490" s="398" t="s">
        <v>74</v>
      </c>
      <c r="H490" s="122"/>
      <c r="I490" s="398" t="s">
        <v>75</v>
      </c>
      <c r="J490" s="122"/>
    </row>
    <row r="491" spans="1:10" ht="15" customHeight="1" thickBot="1" x14ac:dyDescent="0.25">
      <c r="A491" s="398"/>
      <c r="B491" s="398"/>
      <c r="C491" s="398"/>
      <c r="D491" s="398"/>
      <c r="E491" s="398" t="s">
        <v>76</v>
      </c>
      <c r="F491" s="122"/>
      <c r="G491" s="398"/>
      <c r="H491" s="478" t="s">
        <v>77</v>
      </c>
      <c r="I491" s="478"/>
      <c r="J491" s="122"/>
    </row>
    <row r="492" spans="1:10" ht="15" thickTop="1" x14ac:dyDescent="0.2">
      <c r="A492" s="16"/>
      <c r="B492" s="16"/>
      <c r="C492" s="16"/>
      <c r="D492" s="16"/>
      <c r="E492" s="16"/>
      <c r="F492" s="16"/>
      <c r="G492" s="16"/>
      <c r="H492" s="16"/>
      <c r="I492" s="16"/>
      <c r="J492" s="16"/>
    </row>
    <row r="493" spans="1:10" ht="15" x14ac:dyDescent="0.2">
      <c r="A493" s="392"/>
      <c r="B493" s="236" t="s">
        <v>3</v>
      </c>
      <c r="C493" s="392" t="s">
        <v>4</v>
      </c>
      <c r="D493" s="392" t="s">
        <v>5</v>
      </c>
      <c r="E493" s="473" t="s">
        <v>40</v>
      </c>
      <c r="F493" s="474"/>
      <c r="G493" s="235" t="s">
        <v>6</v>
      </c>
      <c r="H493" s="236" t="s">
        <v>7</v>
      </c>
      <c r="I493" s="236" t="s">
        <v>8</v>
      </c>
      <c r="J493" s="236" t="s">
        <v>9</v>
      </c>
    </row>
    <row r="494" spans="1:10" ht="14.25" customHeight="1" x14ac:dyDescent="0.2">
      <c r="A494" s="396" t="s">
        <v>41</v>
      </c>
      <c r="B494" s="238"/>
      <c r="C494" s="396"/>
      <c r="D494" s="396" t="s">
        <v>49</v>
      </c>
      <c r="E494" s="479" t="s">
        <v>46</v>
      </c>
      <c r="F494" s="480"/>
      <c r="G494" s="237" t="s">
        <v>47</v>
      </c>
      <c r="H494" s="6">
        <v>1</v>
      </c>
      <c r="I494" s="7"/>
      <c r="J494" s="7"/>
    </row>
    <row r="495" spans="1:10" ht="25.5" x14ac:dyDescent="0.2">
      <c r="A495" s="393" t="s">
        <v>43</v>
      </c>
      <c r="B495" s="8"/>
      <c r="C495" s="393"/>
      <c r="D495" s="393" t="s">
        <v>275</v>
      </c>
      <c r="E495" s="481" t="s">
        <v>46</v>
      </c>
      <c r="F495" s="482"/>
      <c r="G495" s="9" t="s">
        <v>47</v>
      </c>
      <c r="H495" s="10">
        <v>1</v>
      </c>
      <c r="I495" s="11"/>
      <c r="J495" s="11"/>
    </row>
    <row r="496" spans="1:10" ht="25.5" x14ac:dyDescent="0.2">
      <c r="A496" s="393" t="s">
        <v>43</v>
      </c>
      <c r="B496" s="8"/>
      <c r="C496" s="393"/>
      <c r="D496" s="393" t="s">
        <v>277</v>
      </c>
      <c r="E496" s="481" t="s">
        <v>46</v>
      </c>
      <c r="F496" s="482"/>
      <c r="G496" s="9" t="s">
        <v>47</v>
      </c>
      <c r="H496" s="10">
        <v>1</v>
      </c>
      <c r="I496" s="11"/>
      <c r="J496" s="11"/>
    </row>
    <row r="497" spans="1:10" ht="25.5" x14ac:dyDescent="0.2">
      <c r="A497" s="393" t="s">
        <v>43</v>
      </c>
      <c r="B497" s="8"/>
      <c r="C497" s="393"/>
      <c r="D497" s="393" t="s">
        <v>346</v>
      </c>
      <c r="E497" s="481" t="s">
        <v>46</v>
      </c>
      <c r="F497" s="482"/>
      <c r="G497" s="9" t="s">
        <v>47</v>
      </c>
      <c r="H497" s="10">
        <v>1</v>
      </c>
      <c r="I497" s="11"/>
      <c r="J497" s="11"/>
    </row>
    <row r="498" spans="1:10" x14ac:dyDescent="0.2">
      <c r="A498" s="397" t="s">
        <v>50</v>
      </c>
      <c r="B498" s="12"/>
      <c r="C498" s="397"/>
      <c r="D498" s="397" t="s">
        <v>281</v>
      </c>
      <c r="E498" s="483" t="s">
        <v>126</v>
      </c>
      <c r="F498" s="484"/>
      <c r="G498" s="13" t="s">
        <v>47</v>
      </c>
      <c r="H498" s="14">
        <v>1</v>
      </c>
      <c r="I498" s="15"/>
      <c r="J498" s="15"/>
    </row>
    <row r="499" spans="1:10" x14ac:dyDescent="0.2">
      <c r="A499" s="397" t="s">
        <v>50</v>
      </c>
      <c r="B499" s="12"/>
      <c r="C499" s="397"/>
      <c r="D499" s="397" t="s">
        <v>286</v>
      </c>
      <c r="E499" s="483" t="s">
        <v>126</v>
      </c>
      <c r="F499" s="484"/>
      <c r="G499" s="13" t="s">
        <v>47</v>
      </c>
      <c r="H499" s="14">
        <v>1</v>
      </c>
      <c r="I499" s="15"/>
      <c r="J499" s="15"/>
    </row>
    <row r="500" spans="1:10" x14ac:dyDescent="0.2">
      <c r="A500" s="397" t="s">
        <v>50</v>
      </c>
      <c r="B500" s="12"/>
      <c r="C500" s="397"/>
      <c r="D500" s="397" t="s">
        <v>288</v>
      </c>
      <c r="E500" s="483" t="s">
        <v>289</v>
      </c>
      <c r="F500" s="484"/>
      <c r="G500" s="13" t="s">
        <v>47</v>
      </c>
      <c r="H500" s="14">
        <v>1</v>
      </c>
      <c r="I500" s="15"/>
      <c r="J500" s="15"/>
    </row>
    <row r="501" spans="1:10" x14ac:dyDescent="0.2">
      <c r="A501" s="397" t="s">
        <v>50</v>
      </c>
      <c r="B501" s="12"/>
      <c r="C501" s="397"/>
      <c r="D501" s="397" t="s">
        <v>348</v>
      </c>
      <c r="E501" s="483" t="s">
        <v>284</v>
      </c>
      <c r="F501" s="484"/>
      <c r="G501" s="13" t="s">
        <v>47</v>
      </c>
      <c r="H501" s="14">
        <v>1</v>
      </c>
      <c r="I501" s="15"/>
      <c r="J501" s="15"/>
    </row>
    <row r="502" spans="1:10" x14ac:dyDescent="0.2">
      <c r="A502" s="397" t="s">
        <v>50</v>
      </c>
      <c r="B502" s="12"/>
      <c r="C502" s="397"/>
      <c r="D502" s="397" t="s">
        <v>291</v>
      </c>
      <c r="E502" s="483" t="s">
        <v>234</v>
      </c>
      <c r="F502" s="484"/>
      <c r="G502" s="13" t="s">
        <v>47</v>
      </c>
      <c r="H502" s="14">
        <v>1</v>
      </c>
      <c r="I502" s="15"/>
      <c r="J502" s="15"/>
    </row>
    <row r="503" spans="1:10" x14ac:dyDescent="0.2">
      <c r="A503" s="398"/>
      <c r="B503" s="398"/>
      <c r="C503" s="398"/>
      <c r="D503" s="398"/>
      <c r="E503" s="398" t="s">
        <v>73</v>
      </c>
      <c r="F503" s="122"/>
      <c r="G503" s="398" t="s">
        <v>74</v>
      </c>
      <c r="H503" s="122"/>
      <c r="I503" s="398" t="s">
        <v>75</v>
      </c>
      <c r="J503" s="122"/>
    </row>
    <row r="504" spans="1:10" ht="15" customHeight="1" thickBot="1" x14ac:dyDescent="0.25">
      <c r="A504" s="398"/>
      <c r="B504" s="398"/>
      <c r="C504" s="398"/>
      <c r="D504" s="398"/>
      <c r="E504" s="398" t="s">
        <v>76</v>
      </c>
      <c r="F504" s="122"/>
      <c r="G504" s="398"/>
      <c r="H504" s="478" t="s">
        <v>77</v>
      </c>
      <c r="I504" s="478"/>
      <c r="J504" s="122"/>
    </row>
    <row r="505" spans="1:10" ht="15" thickTop="1" x14ac:dyDescent="0.2">
      <c r="A505" s="16"/>
      <c r="B505" s="16"/>
      <c r="C505" s="16"/>
      <c r="D505" s="16"/>
      <c r="E505" s="16"/>
      <c r="F505" s="16"/>
      <c r="G505" s="16"/>
      <c r="H505" s="16"/>
      <c r="I505" s="16"/>
      <c r="J505" s="16"/>
    </row>
    <row r="506" spans="1:10" ht="15" x14ac:dyDescent="0.2">
      <c r="A506" s="392"/>
      <c r="B506" s="236" t="s">
        <v>3</v>
      </c>
      <c r="C506" s="392" t="s">
        <v>4</v>
      </c>
      <c r="D506" s="392" t="s">
        <v>5</v>
      </c>
      <c r="E506" s="473" t="s">
        <v>40</v>
      </c>
      <c r="F506" s="474"/>
      <c r="G506" s="235" t="s">
        <v>6</v>
      </c>
      <c r="H506" s="236" t="s">
        <v>7</v>
      </c>
      <c r="I506" s="236" t="s">
        <v>8</v>
      </c>
      <c r="J506" s="236" t="s">
        <v>9</v>
      </c>
    </row>
    <row r="507" spans="1:10" ht="14.25" customHeight="1" x14ac:dyDescent="0.2">
      <c r="A507" s="396" t="s">
        <v>41</v>
      </c>
      <c r="B507" s="238"/>
      <c r="C507" s="396"/>
      <c r="D507" s="396" t="s">
        <v>109</v>
      </c>
      <c r="E507" s="479" t="s">
        <v>46</v>
      </c>
      <c r="F507" s="480"/>
      <c r="G507" s="237" t="s">
        <v>47</v>
      </c>
      <c r="H507" s="6">
        <v>1</v>
      </c>
      <c r="I507" s="7"/>
      <c r="J507" s="7"/>
    </row>
    <row r="508" spans="1:10" ht="25.5" x14ac:dyDescent="0.2">
      <c r="A508" s="393" t="s">
        <v>43</v>
      </c>
      <c r="B508" s="8"/>
      <c r="C508" s="393"/>
      <c r="D508" s="393" t="s">
        <v>350</v>
      </c>
      <c r="E508" s="481" t="s">
        <v>46</v>
      </c>
      <c r="F508" s="482"/>
      <c r="G508" s="9" t="s">
        <v>47</v>
      </c>
      <c r="H508" s="10">
        <v>1</v>
      </c>
      <c r="I508" s="11"/>
      <c r="J508" s="11"/>
    </row>
    <row r="509" spans="1:10" x14ac:dyDescent="0.2">
      <c r="A509" s="397" t="s">
        <v>50</v>
      </c>
      <c r="B509" s="12"/>
      <c r="C509" s="397"/>
      <c r="D509" s="397" t="s">
        <v>281</v>
      </c>
      <c r="E509" s="483" t="s">
        <v>126</v>
      </c>
      <c r="F509" s="484"/>
      <c r="G509" s="13" t="s">
        <v>47</v>
      </c>
      <c r="H509" s="14">
        <v>1</v>
      </c>
      <c r="I509" s="15"/>
      <c r="J509" s="15"/>
    </row>
    <row r="510" spans="1:10" x14ac:dyDescent="0.2">
      <c r="A510" s="397" t="s">
        <v>50</v>
      </c>
      <c r="B510" s="12"/>
      <c r="C510" s="397"/>
      <c r="D510" s="397" t="s">
        <v>286</v>
      </c>
      <c r="E510" s="483" t="s">
        <v>126</v>
      </c>
      <c r="F510" s="484"/>
      <c r="G510" s="13" t="s">
        <v>47</v>
      </c>
      <c r="H510" s="14">
        <v>1</v>
      </c>
      <c r="I510" s="15"/>
      <c r="J510" s="15"/>
    </row>
    <row r="511" spans="1:10" x14ac:dyDescent="0.2">
      <c r="A511" s="397" t="s">
        <v>50</v>
      </c>
      <c r="B511" s="12"/>
      <c r="C511" s="397"/>
      <c r="D511" s="397" t="s">
        <v>288</v>
      </c>
      <c r="E511" s="483" t="s">
        <v>289</v>
      </c>
      <c r="F511" s="484"/>
      <c r="G511" s="13" t="s">
        <v>47</v>
      </c>
      <c r="H511" s="14">
        <v>1</v>
      </c>
      <c r="I511" s="15"/>
      <c r="J511" s="15"/>
    </row>
    <row r="512" spans="1:10" x14ac:dyDescent="0.2">
      <c r="A512" s="397" t="s">
        <v>50</v>
      </c>
      <c r="B512" s="12"/>
      <c r="C512" s="397"/>
      <c r="D512" s="397" t="s">
        <v>291</v>
      </c>
      <c r="E512" s="483" t="s">
        <v>234</v>
      </c>
      <c r="F512" s="484"/>
      <c r="G512" s="13" t="s">
        <v>47</v>
      </c>
      <c r="H512" s="14">
        <v>1</v>
      </c>
      <c r="I512" s="15"/>
      <c r="J512" s="15"/>
    </row>
    <row r="513" spans="1:10" ht="25.5" x14ac:dyDescent="0.2">
      <c r="A513" s="397" t="s">
        <v>50</v>
      </c>
      <c r="B513" s="12"/>
      <c r="C513" s="397"/>
      <c r="D513" s="397" t="s">
        <v>352</v>
      </c>
      <c r="E513" s="483" t="s">
        <v>284</v>
      </c>
      <c r="F513" s="484"/>
      <c r="G513" s="13" t="s">
        <v>47</v>
      </c>
      <c r="H513" s="14">
        <v>1</v>
      </c>
      <c r="I513" s="15"/>
      <c r="J513" s="15"/>
    </row>
    <row r="514" spans="1:10" x14ac:dyDescent="0.2">
      <c r="A514" s="398"/>
      <c r="B514" s="398"/>
      <c r="C514" s="398"/>
      <c r="D514" s="398"/>
      <c r="E514" s="398" t="s">
        <v>73</v>
      </c>
      <c r="F514" s="122"/>
      <c r="G514" s="398" t="s">
        <v>74</v>
      </c>
      <c r="H514" s="122"/>
      <c r="I514" s="398" t="s">
        <v>75</v>
      </c>
      <c r="J514" s="122"/>
    </row>
    <row r="515" spans="1:10" ht="14.25" customHeight="1" x14ac:dyDescent="0.2">
      <c r="A515" s="398"/>
      <c r="B515" s="398"/>
      <c r="C515" s="398"/>
      <c r="D515" s="398"/>
      <c r="E515" s="398" t="s">
        <v>76</v>
      </c>
      <c r="F515" s="122"/>
      <c r="G515" s="398"/>
      <c r="H515" s="471" t="s">
        <v>77</v>
      </c>
      <c r="I515" s="471"/>
      <c r="J515" s="122"/>
    </row>
  </sheetData>
  <mergeCells count="399">
    <mergeCell ref="E509:F509"/>
    <mergeCell ref="E510:F510"/>
    <mergeCell ref="E511:F511"/>
    <mergeCell ref="E512:F512"/>
    <mergeCell ref="E513:F513"/>
    <mergeCell ref="H515:I515"/>
    <mergeCell ref="E501:F501"/>
    <mergeCell ref="E502:F502"/>
    <mergeCell ref="H504:I504"/>
    <mergeCell ref="E506:F506"/>
    <mergeCell ref="E507:F507"/>
    <mergeCell ref="E508:F508"/>
    <mergeCell ref="E495:F495"/>
    <mergeCell ref="E496:F496"/>
    <mergeCell ref="E497:F497"/>
    <mergeCell ref="E498:F498"/>
    <mergeCell ref="E499:F499"/>
    <mergeCell ref="E500:F500"/>
    <mergeCell ref="E487:F487"/>
    <mergeCell ref="E488:F488"/>
    <mergeCell ref="E489:F489"/>
    <mergeCell ref="H491:I491"/>
    <mergeCell ref="E493:F493"/>
    <mergeCell ref="E494:F494"/>
    <mergeCell ref="E477:F477"/>
    <mergeCell ref="H479:I479"/>
    <mergeCell ref="E481:F481"/>
    <mergeCell ref="E482:F482"/>
    <mergeCell ref="E483:F483"/>
    <mergeCell ref="H485:I485"/>
    <mergeCell ref="E469:F469"/>
    <mergeCell ref="E470:F470"/>
    <mergeCell ref="E471:F471"/>
    <mergeCell ref="H473:I473"/>
    <mergeCell ref="E475:F475"/>
    <mergeCell ref="E476:F476"/>
    <mergeCell ref="E461:F461"/>
    <mergeCell ref="E462:F462"/>
    <mergeCell ref="E463:F463"/>
    <mergeCell ref="E464:F464"/>
    <mergeCell ref="E465:F465"/>
    <mergeCell ref="H467:I467"/>
    <mergeCell ref="E453:F453"/>
    <mergeCell ref="E454:F454"/>
    <mergeCell ref="E455:F455"/>
    <mergeCell ref="H457:I457"/>
    <mergeCell ref="E459:F459"/>
    <mergeCell ref="E460:F460"/>
    <mergeCell ref="E445:F445"/>
    <mergeCell ref="E446:F446"/>
    <mergeCell ref="E447:F447"/>
    <mergeCell ref="H449:I449"/>
    <mergeCell ref="E451:F451"/>
    <mergeCell ref="E452:F452"/>
    <mergeCell ref="E439:F439"/>
    <mergeCell ref="E440:F440"/>
    <mergeCell ref="E441:F441"/>
    <mergeCell ref="E442:F442"/>
    <mergeCell ref="E443:F443"/>
    <mergeCell ref="E444:F444"/>
    <mergeCell ref="E431:F431"/>
    <mergeCell ref="E432:F432"/>
    <mergeCell ref="E433:F433"/>
    <mergeCell ref="E434:F434"/>
    <mergeCell ref="E435:F435"/>
    <mergeCell ref="H437:I437"/>
    <mergeCell ref="E423:F423"/>
    <mergeCell ref="H425:I425"/>
    <mergeCell ref="E427:F427"/>
    <mergeCell ref="E428:F428"/>
    <mergeCell ref="E429:F429"/>
    <mergeCell ref="E430:F430"/>
    <mergeCell ref="E417:F417"/>
    <mergeCell ref="E418:F418"/>
    <mergeCell ref="E419:F419"/>
    <mergeCell ref="E420:F420"/>
    <mergeCell ref="E421:F421"/>
    <mergeCell ref="E422:F422"/>
    <mergeCell ref="E409:F409"/>
    <mergeCell ref="E410:F410"/>
    <mergeCell ref="E411:F411"/>
    <mergeCell ref="E412:F412"/>
    <mergeCell ref="E413:F413"/>
    <mergeCell ref="H415:I415"/>
    <mergeCell ref="H402:I402"/>
    <mergeCell ref="E404:F404"/>
    <mergeCell ref="E405:F405"/>
    <mergeCell ref="E406:F406"/>
    <mergeCell ref="E407:F407"/>
    <mergeCell ref="E408:F408"/>
    <mergeCell ref="E395:F395"/>
    <mergeCell ref="E396:F396"/>
    <mergeCell ref="E397:F397"/>
    <mergeCell ref="E398:F398"/>
    <mergeCell ref="E399:F399"/>
    <mergeCell ref="E400:F400"/>
    <mergeCell ref="E389:F389"/>
    <mergeCell ref="E390:F390"/>
    <mergeCell ref="E391:F391"/>
    <mergeCell ref="E392:F392"/>
    <mergeCell ref="E393:F393"/>
    <mergeCell ref="E394:F394"/>
    <mergeCell ref="E381:F381"/>
    <mergeCell ref="H383:I383"/>
    <mergeCell ref="E385:F385"/>
    <mergeCell ref="E386:F386"/>
    <mergeCell ref="E387:F387"/>
    <mergeCell ref="E388:F388"/>
    <mergeCell ref="E375:F375"/>
    <mergeCell ref="E376:F376"/>
    <mergeCell ref="E377:F377"/>
    <mergeCell ref="E378:F378"/>
    <mergeCell ref="E379:F379"/>
    <mergeCell ref="E380:F380"/>
    <mergeCell ref="E367:F367"/>
    <mergeCell ref="E368:F368"/>
    <mergeCell ref="E369:F369"/>
    <mergeCell ref="H371:I371"/>
    <mergeCell ref="E373:F373"/>
    <mergeCell ref="E374:F374"/>
    <mergeCell ref="E359:F359"/>
    <mergeCell ref="H361:I361"/>
    <mergeCell ref="E363:F363"/>
    <mergeCell ref="E364:F364"/>
    <mergeCell ref="E365:F365"/>
    <mergeCell ref="E366:F366"/>
    <mergeCell ref="E353:F353"/>
    <mergeCell ref="E354:F354"/>
    <mergeCell ref="E355:F355"/>
    <mergeCell ref="E356:F356"/>
    <mergeCell ref="E357:F357"/>
    <mergeCell ref="E358:F358"/>
    <mergeCell ref="E345:F345"/>
    <mergeCell ref="E346:F346"/>
    <mergeCell ref="H348:I348"/>
    <mergeCell ref="E350:F350"/>
    <mergeCell ref="E351:F351"/>
    <mergeCell ref="E352:F352"/>
    <mergeCell ref="H336:I336"/>
    <mergeCell ref="E338:F338"/>
    <mergeCell ref="E339:F339"/>
    <mergeCell ref="E340:F340"/>
    <mergeCell ref="H342:I342"/>
    <mergeCell ref="E344:F344"/>
    <mergeCell ref="E327:F327"/>
    <mergeCell ref="E328:F328"/>
    <mergeCell ref="H330:I330"/>
    <mergeCell ref="E332:F332"/>
    <mergeCell ref="E333:F333"/>
    <mergeCell ref="E334:F334"/>
    <mergeCell ref="H318:I318"/>
    <mergeCell ref="E320:F320"/>
    <mergeCell ref="E321:F321"/>
    <mergeCell ref="E322:F322"/>
    <mergeCell ref="H324:I324"/>
    <mergeCell ref="E326:F326"/>
    <mergeCell ref="E309:F309"/>
    <mergeCell ref="E310:F310"/>
    <mergeCell ref="H312:I312"/>
    <mergeCell ref="E314:F314"/>
    <mergeCell ref="E315:F315"/>
    <mergeCell ref="E316:F316"/>
    <mergeCell ref="H300:I300"/>
    <mergeCell ref="E302:F302"/>
    <mergeCell ref="E303:F303"/>
    <mergeCell ref="E304:F304"/>
    <mergeCell ref="H306:I306"/>
    <mergeCell ref="E308:F308"/>
    <mergeCell ref="E291:F291"/>
    <mergeCell ref="E292:F292"/>
    <mergeCell ref="H294:I294"/>
    <mergeCell ref="E296:F296"/>
    <mergeCell ref="E297:F297"/>
    <mergeCell ref="E298:F298"/>
    <mergeCell ref="H282:I282"/>
    <mergeCell ref="E284:F284"/>
    <mergeCell ref="E285:F285"/>
    <mergeCell ref="E286:F286"/>
    <mergeCell ref="H288:I288"/>
    <mergeCell ref="E290:F290"/>
    <mergeCell ref="E273:F273"/>
    <mergeCell ref="E274:F274"/>
    <mergeCell ref="H276:I276"/>
    <mergeCell ref="E278:F278"/>
    <mergeCell ref="E279:F279"/>
    <mergeCell ref="E280:F280"/>
    <mergeCell ref="E265:F265"/>
    <mergeCell ref="E266:F266"/>
    <mergeCell ref="E267:F267"/>
    <mergeCell ref="E268:F268"/>
    <mergeCell ref="H270:I270"/>
    <mergeCell ref="E272:F272"/>
    <mergeCell ref="E257:F257"/>
    <mergeCell ref="E258:F258"/>
    <mergeCell ref="E259:F259"/>
    <mergeCell ref="H261:I261"/>
    <mergeCell ref="E263:F263"/>
    <mergeCell ref="E264:F264"/>
    <mergeCell ref="E251:F251"/>
    <mergeCell ref="E252:F252"/>
    <mergeCell ref="E253:F253"/>
    <mergeCell ref="E254:F254"/>
    <mergeCell ref="E255:F255"/>
    <mergeCell ref="E256:F256"/>
    <mergeCell ref="H242:I242"/>
    <mergeCell ref="E244:F244"/>
    <mergeCell ref="E245:F245"/>
    <mergeCell ref="E246:F246"/>
    <mergeCell ref="H248:I248"/>
    <mergeCell ref="E250:F250"/>
    <mergeCell ref="E233:F233"/>
    <mergeCell ref="E234:F234"/>
    <mergeCell ref="H236:I236"/>
    <mergeCell ref="E238:F238"/>
    <mergeCell ref="E239:F239"/>
    <mergeCell ref="E240:F240"/>
    <mergeCell ref="H224:I224"/>
    <mergeCell ref="E226:F226"/>
    <mergeCell ref="E227:F227"/>
    <mergeCell ref="E228:F228"/>
    <mergeCell ref="H230:I230"/>
    <mergeCell ref="E232:F232"/>
    <mergeCell ref="E217:F217"/>
    <mergeCell ref="E218:F218"/>
    <mergeCell ref="E219:F219"/>
    <mergeCell ref="E220:F220"/>
    <mergeCell ref="E221:F221"/>
    <mergeCell ref="E222:F222"/>
    <mergeCell ref="H208:I208"/>
    <mergeCell ref="E210:F210"/>
    <mergeCell ref="E211:F211"/>
    <mergeCell ref="E212:F212"/>
    <mergeCell ref="E213:F213"/>
    <mergeCell ref="H215:I215"/>
    <mergeCell ref="E201:F201"/>
    <mergeCell ref="E202:F202"/>
    <mergeCell ref="E203:F203"/>
    <mergeCell ref="E204:F204"/>
    <mergeCell ref="E205:F205"/>
    <mergeCell ref="E206:F206"/>
    <mergeCell ref="E193:F193"/>
    <mergeCell ref="H195:I195"/>
    <mergeCell ref="E197:F197"/>
    <mergeCell ref="E198:F198"/>
    <mergeCell ref="E199:F199"/>
    <mergeCell ref="E200:F200"/>
    <mergeCell ref="E187:F187"/>
    <mergeCell ref="E188:F188"/>
    <mergeCell ref="E189:F189"/>
    <mergeCell ref="E190:F190"/>
    <mergeCell ref="E191:F191"/>
    <mergeCell ref="E192:F192"/>
    <mergeCell ref="E179:F179"/>
    <mergeCell ref="E180:F180"/>
    <mergeCell ref="E181:F181"/>
    <mergeCell ref="H183:I183"/>
    <mergeCell ref="E185:F185"/>
    <mergeCell ref="E186:F186"/>
    <mergeCell ref="E173:F173"/>
    <mergeCell ref="E174:F174"/>
    <mergeCell ref="E175:F175"/>
    <mergeCell ref="E176:F176"/>
    <mergeCell ref="E177:F177"/>
    <mergeCell ref="E178:F178"/>
    <mergeCell ref="E165:F165"/>
    <mergeCell ref="E166:F166"/>
    <mergeCell ref="E167:F167"/>
    <mergeCell ref="E168:F168"/>
    <mergeCell ref="H170:I170"/>
    <mergeCell ref="E172:F172"/>
    <mergeCell ref="E159:F159"/>
    <mergeCell ref="E160:F160"/>
    <mergeCell ref="E161:F161"/>
    <mergeCell ref="E162:F162"/>
    <mergeCell ref="E163:F163"/>
    <mergeCell ref="E164:F164"/>
    <mergeCell ref="A155:C155"/>
    <mergeCell ref="F155:G155"/>
    <mergeCell ref="H155:J155"/>
    <mergeCell ref="A156:C156"/>
    <mergeCell ref="F156:G156"/>
    <mergeCell ref="A158:J158"/>
    <mergeCell ref="E146:F146"/>
    <mergeCell ref="E147:F147"/>
    <mergeCell ref="E148:F148"/>
    <mergeCell ref="H150:I150"/>
    <mergeCell ref="A154:C154"/>
    <mergeCell ref="F154:G154"/>
    <mergeCell ref="H154:J154"/>
    <mergeCell ref="H134:I134"/>
    <mergeCell ref="E136:F136"/>
    <mergeCell ref="E137:F137"/>
    <mergeCell ref="H139:I139"/>
    <mergeCell ref="F144:G144"/>
    <mergeCell ref="E145:F145"/>
    <mergeCell ref="E127:F127"/>
    <mergeCell ref="E128:F128"/>
    <mergeCell ref="E129:F129"/>
    <mergeCell ref="E130:F130"/>
    <mergeCell ref="E131:F131"/>
    <mergeCell ref="E132:F132"/>
    <mergeCell ref="E119:F119"/>
    <mergeCell ref="E120:F120"/>
    <mergeCell ref="H122:I122"/>
    <mergeCell ref="E124:F124"/>
    <mergeCell ref="E125:F125"/>
    <mergeCell ref="E126:F126"/>
    <mergeCell ref="E113:F113"/>
    <mergeCell ref="E114:F114"/>
    <mergeCell ref="E115:F115"/>
    <mergeCell ref="E116:F116"/>
    <mergeCell ref="E117:F117"/>
    <mergeCell ref="E118:F118"/>
    <mergeCell ref="E104:F104"/>
    <mergeCell ref="E105:F105"/>
    <mergeCell ref="E106:F106"/>
    <mergeCell ref="E107:F107"/>
    <mergeCell ref="H109:I109"/>
    <mergeCell ref="E112:F112"/>
    <mergeCell ref="E96:F96"/>
    <mergeCell ref="E97:F97"/>
    <mergeCell ref="E98:F98"/>
    <mergeCell ref="H100:I100"/>
    <mergeCell ref="E102:F102"/>
    <mergeCell ref="E103:F103"/>
    <mergeCell ref="E88:F88"/>
    <mergeCell ref="E89:F89"/>
    <mergeCell ref="E90:F90"/>
    <mergeCell ref="H92:I92"/>
    <mergeCell ref="E94:F94"/>
    <mergeCell ref="E95:F95"/>
    <mergeCell ref="E79:F79"/>
    <mergeCell ref="E80:F80"/>
    <mergeCell ref="E81:F81"/>
    <mergeCell ref="H83:I83"/>
    <mergeCell ref="E86:F86"/>
    <mergeCell ref="E87:F87"/>
    <mergeCell ref="E67:F67"/>
    <mergeCell ref="E68:F68"/>
    <mergeCell ref="H70:I70"/>
    <mergeCell ref="E73:F73"/>
    <mergeCell ref="E74:F74"/>
    <mergeCell ref="H76:I76"/>
    <mergeCell ref="E59:F59"/>
    <mergeCell ref="E60:F60"/>
    <mergeCell ref="E61:F61"/>
    <mergeCell ref="E62:F62"/>
    <mergeCell ref="E63:F63"/>
    <mergeCell ref="H65:I65"/>
    <mergeCell ref="E50:F50"/>
    <mergeCell ref="E51:F51"/>
    <mergeCell ref="H53:I53"/>
    <mergeCell ref="E56:F56"/>
    <mergeCell ref="E57:F57"/>
    <mergeCell ref="E58:F58"/>
    <mergeCell ref="H42:I42"/>
    <mergeCell ref="E45:F45"/>
    <mergeCell ref="E46:F46"/>
    <mergeCell ref="E47:F47"/>
    <mergeCell ref="E48:F48"/>
    <mergeCell ref="E49:F49"/>
    <mergeCell ref="E35:F35"/>
    <mergeCell ref="E36:F36"/>
    <mergeCell ref="E37:F37"/>
    <mergeCell ref="E38:F38"/>
    <mergeCell ref="E39:F39"/>
    <mergeCell ref="E40:F40"/>
    <mergeCell ref="H27:I27"/>
    <mergeCell ref="E30:F30"/>
    <mergeCell ref="E31:F31"/>
    <mergeCell ref="E32:F32"/>
    <mergeCell ref="E33:F33"/>
    <mergeCell ref="E34:F34"/>
    <mergeCell ref="E20:F20"/>
    <mergeCell ref="E21:F21"/>
    <mergeCell ref="E22:F22"/>
    <mergeCell ref="E23:F23"/>
    <mergeCell ref="E24:F24"/>
    <mergeCell ref="E25:F25"/>
    <mergeCell ref="E14:F14"/>
    <mergeCell ref="E15:F15"/>
    <mergeCell ref="E16:F16"/>
    <mergeCell ref="E17:F17"/>
    <mergeCell ref="E18:F18"/>
    <mergeCell ref="E19:F19"/>
    <mergeCell ref="G7:J8"/>
    <mergeCell ref="A9:J9"/>
    <mergeCell ref="F10:G10"/>
    <mergeCell ref="F11:G11"/>
    <mergeCell ref="E12:F12"/>
    <mergeCell ref="E13:F13"/>
    <mergeCell ref="C2:D2"/>
    <mergeCell ref="E2:J2"/>
    <mergeCell ref="C3:D4"/>
    <mergeCell ref="E3:J4"/>
    <mergeCell ref="C5:D5"/>
    <mergeCell ref="C6:D6"/>
    <mergeCell ref="E6:F6"/>
    <mergeCell ref="G6:J6"/>
  </mergeCells>
  <pageMargins left="0.7" right="0.7" top="0.75" bottom="0.75" header="0.3" footer="0.3"/>
  <pageSetup paperSize="9" scale="47" fitToHeight="0" orientation="portrait" r:id="rId1"/>
  <headerFooter>
    <oddHeader>&amp;L &amp;CMinha Empresa
CNPJ:  &amp;R</oddHeader>
    <oddFooter>&amp;L &amp;C  -  -  / SP
(11) 3611-0833 / renata.yamamoto@falcaobauer.com.br &amp;R</oddFooter>
  </headerFooter>
  <rowBreaks count="4" manualBreakCount="4">
    <brk id="28" max="9" man="1"/>
    <brk id="55" max="9" man="1"/>
    <brk id="93" max="9" man="1"/>
    <brk id="156" max="9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7"/>
  <sheetViews>
    <sheetView view="pageBreakPreview" zoomScale="70" zoomScaleNormal="85" zoomScaleSheetLayoutView="70" workbookViewId="0">
      <selection activeCell="M6" sqref="M6"/>
    </sheetView>
  </sheetViews>
  <sheetFormatPr defaultRowHeight="14.25" x14ac:dyDescent="0.2"/>
  <cols>
    <col min="1" max="1" width="3.625" style="116" customWidth="1"/>
    <col min="2" max="2" width="7.375" style="116" customWidth="1"/>
    <col min="3" max="3" width="50.625" style="116" customWidth="1"/>
    <col min="4" max="5" width="9.125" style="116" customWidth="1"/>
    <col min="6" max="6" width="19.25" style="116" customWidth="1"/>
    <col min="7" max="7" width="12.625" style="116" customWidth="1"/>
    <col min="8" max="8" width="6.25" style="116" customWidth="1"/>
    <col min="9" max="9" width="9.75" style="116" customWidth="1"/>
    <col min="10" max="10" width="9.625" style="116" customWidth="1"/>
    <col min="11" max="11" width="3.625" style="116" customWidth="1"/>
    <col min="14" max="14" width="54" bestFit="1" customWidth="1"/>
    <col min="19" max="19" width="43.25" bestFit="1" customWidth="1"/>
  </cols>
  <sheetData>
    <row r="1" spans="1:39" ht="22.5" customHeight="1" x14ac:dyDescent="0.2">
      <c r="A1" s="24"/>
      <c r="B1" s="24"/>
      <c r="C1" s="24"/>
      <c r="D1" s="24"/>
      <c r="E1" s="24"/>
      <c r="F1" s="24"/>
      <c r="G1" s="44"/>
      <c r="H1" s="24"/>
      <c r="I1" s="25"/>
      <c r="J1" s="45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</row>
    <row r="2" spans="1:39" ht="9.9499999999999993" customHeight="1" x14ac:dyDescent="0.2">
      <c r="A2" s="26"/>
      <c r="B2" s="90"/>
      <c r="C2" s="411"/>
      <c r="D2" s="411"/>
      <c r="E2" s="412" t="s">
        <v>208</v>
      </c>
      <c r="F2" s="412"/>
      <c r="G2" s="412"/>
      <c r="H2" s="412"/>
      <c r="I2" s="412"/>
      <c r="J2" s="412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</row>
    <row r="3" spans="1:39" ht="15" customHeight="1" x14ac:dyDescent="0.2">
      <c r="A3" s="26"/>
      <c r="B3" s="90"/>
      <c r="C3" s="413"/>
      <c r="D3" s="413"/>
      <c r="E3" s="432" t="str">
        <f>'Orçamento Sintético'!E3:I4</f>
        <v xml:space="preserve"> SUBSTITUIÇÃO DE DEFENSAS MARÍTIMAS (LOTE 2), DO BERÇO 100 NO PORTO DO ITAQUI EM SÃO LUÍS – MA</v>
      </c>
      <c r="F3" s="432"/>
      <c r="G3" s="432"/>
      <c r="H3" s="432"/>
      <c r="I3" s="432"/>
      <c r="J3" s="432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</row>
    <row r="4" spans="1:39" ht="31.5" customHeight="1" x14ac:dyDescent="0.2">
      <c r="A4" s="26"/>
      <c r="B4" s="90"/>
      <c r="C4" s="413"/>
      <c r="D4" s="413"/>
      <c r="E4" s="432"/>
      <c r="F4" s="432"/>
      <c r="G4" s="432"/>
      <c r="H4" s="432"/>
      <c r="I4" s="432"/>
      <c r="J4" s="432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</row>
    <row r="5" spans="1:39" ht="30" customHeight="1" x14ac:dyDescent="0.2">
      <c r="A5" s="26"/>
      <c r="B5" s="90"/>
      <c r="C5" s="415"/>
      <c r="D5" s="415"/>
      <c r="E5" s="46" t="s">
        <v>133</v>
      </c>
      <c r="F5" s="384" t="s">
        <v>543</v>
      </c>
      <c r="G5" s="47" t="s">
        <v>134</v>
      </c>
      <c r="H5" s="99">
        <v>43608</v>
      </c>
      <c r="I5" s="47" t="s">
        <v>146</v>
      </c>
      <c r="J5" s="48">
        <v>2</v>
      </c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</row>
    <row r="6" spans="1:39" ht="20.25" customHeight="1" x14ac:dyDescent="0.2">
      <c r="A6" s="26"/>
      <c r="B6" s="90"/>
      <c r="C6" s="91"/>
      <c r="D6" s="88"/>
      <c r="E6" s="86"/>
      <c r="F6" s="86"/>
      <c r="G6" s="92"/>
      <c r="H6" s="85"/>
      <c r="I6" s="33"/>
      <c r="J6" s="38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</row>
    <row r="7" spans="1:39" ht="21" x14ac:dyDescent="0.2">
      <c r="A7" s="34"/>
      <c r="B7" s="517" t="s">
        <v>147</v>
      </c>
      <c r="C7" s="517"/>
      <c r="D7" s="517"/>
      <c r="E7" s="517"/>
      <c r="F7" s="517"/>
      <c r="G7" s="517"/>
      <c r="H7" s="517"/>
      <c r="I7" s="517"/>
      <c r="J7" s="517"/>
      <c r="K7" s="3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</row>
    <row r="8" spans="1:39" ht="24.95" customHeight="1" x14ac:dyDescent="0.2">
      <c r="A8" s="117"/>
      <c r="B8" s="117"/>
      <c r="C8" s="117"/>
      <c r="D8" s="117"/>
      <c r="E8" s="117"/>
      <c r="F8" s="117"/>
      <c r="G8" s="117"/>
      <c r="H8" s="117"/>
      <c r="I8" s="39"/>
      <c r="J8" s="40"/>
      <c r="K8" s="117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</row>
    <row r="9" spans="1:39" ht="15" customHeight="1" x14ac:dyDescent="0.2">
      <c r="A9" s="24"/>
      <c r="B9" s="24"/>
      <c r="C9" s="24"/>
      <c r="D9" s="24"/>
      <c r="E9" s="24"/>
      <c r="F9" s="24"/>
      <c r="G9" s="44"/>
      <c r="H9" s="24"/>
      <c r="I9" s="25"/>
      <c r="J9" s="45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</row>
    <row r="10" spans="1:39" ht="15" customHeight="1" x14ac:dyDescent="0.2">
      <c r="A10" s="24"/>
      <c r="B10" s="49" t="s">
        <v>148</v>
      </c>
      <c r="C10" s="513" t="s">
        <v>149</v>
      </c>
      <c r="D10" s="514"/>
      <c r="E10" s="514"/>
      <c r="F10" s="514"/>
      <c r="G10" s="514"/>
      <c r="H10" s="514"/>
      <c r="I10" s="515"/>
      <c r="J10" s="49" t="s">
        <v>150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</row>
    <row r="11" spans="1:39" ht="16.5" customHeight="1" x14ac:dyDescent="0.2">
      <c r="A11" s="24"/>
      <c r="B11" s="50" t="s">
        <v>151</v>
      </c>
      <c r="C11" s="51" t="s">
        <v>152</v>
      </c>
      <c r="D11" s="51"/>
      <c r="E11" s="51"/>
      <c r="F11" s="51"/>
      <c r="G11" s="52"/>
      <c r="H11" s="51"/>
      <c r="I11" s="51"/>
      <c r="J11" s="53">
        <f>SUM(J12:J15)</f>
        <v>7.3000000000000009E-2</v>
      </c>
      <c r="K11" s="24"/>
      <c r="L11" s="24"/>
      <c r="M11" s="24"/>
      <c r="N11" s="54" t="s">
        <v>153</v>
      </c>
      <c r="O11" s="55"/>
      <c r="P11" s="55"/>
      <c r="Q11" s="55"/>
      <c r="R11" s="55"/>
      <c r="S11" s="55"/>
      <c r="T11" s="55"/>
      <c r="U11" s="55"/>
      <c r="V11" s="55"/>
      <c r="W11" s="24"/>
      <c r="X11" s="24"/>
      <c r="Y11" s="24"/>
      <c r="Z11" s="24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</row>
    <row r="12" spans="1:39" ht="16.5" customHeight="1" x14ac:dyDescent="0.2">
      <c r="A12" s="24"/>
      <c r="B12" s="56" t="s">
        <v>154</v>
      </c>
      <c r="C12" s="503" t="s">
        <v>155</v>
      </c>
      <c r="D12" s="503"/>
      <c r="E12" s="503"/>
      <c r="F12" s="503"/>
      <c r="G12" s="503"/>
      <c r="H12" s="57"/>
      <c r="I12" s="58"/>
      <c r="J12" s="59">
        <f>P20</f>
        <v>8.0000000000000002E-3</v>
      </c>
      <c r="K12" s="24"/>
      <c r="L12" s="24"/>
      <c r="M12" s="24"/>
      <c r="N12" s="55"/>
      <c r="O12" s="55"/>
      <c r="P12" s="55"/>
      <c r="Q12" s="55"/>
      <c r="R12" s="55"/>
      <c r="S12" s="55"/>
      <c r="T12" s="55"/>
      <c r="U12" s="55"/>
      <c r="V12" s="55"/>
      <c r="W12" s="24"/>
      <c r="X12" s="24"/>
      <c r="Y12" s="24"/>
      <c r="Z12" s="24"/>
    </row>
    <row r="13" spans="1:39" ht="16.5" customHeight="1" x14ac:dyDescent="0.25">
      <c r="A13" s="24"/>
      <c r="B13" s="56" t="s">
        <v>156</v>
      </c>
      <c r="C13" s="118" t="s">
        <v>157</v>
      </c>
      <c r="D13" s="118"/>
      <c r="E13" s="118"/>
      <c r="F13" s="118"/>
      <c r="G13" s="118"/>
      <c r="H13" s="57"/>
      <c r="I13" s="58"/>
      <c r="J13" s="59">
        <f>P21</f>
        <v>1.2699999999999999E-2</v>
      </c>
      <c r="K13" s="24"/>
      <c r="L13" s="24"/>
      <c r="M13" s="24"/>
      <c r="N13" s="127"/>
      <c r="O13" s="60"/>
      <c r="P13" s="60"/>
      <c r="Q13" s="60"/>
      <c r="R13" s="60"/>
      <c r="S13" s="60"/>
      <c r="T13" s="60"/>
      <c r="U13" s="60"/>
      <c r="V13" s="60"/>
      <c r="W13" s="24"/>
      <c r="X13" s="24"/>
      <c r="Y13" s="24"/>
      <c r="Z13" s="24"/>
    </row>
    <row r="14" spans="1:39" ht="16.5" customHeight="1" x14ac:dyDescent="0.2">
      <c r="A14" s="24"/>
      <c r="B14" s="56" t="s">
        <v>158</v>
      </c>
      <c r="C14" s="503" t="s">
        <v>159</v>
      </c>
      <c r="D14" s="503"/>
      <c r="E14" s="503"/>
      <c r="F14" s="503"/>
      <c r="G14" s="503"/>
      <c r="H14" s="57"/>
      <c r="I14" s="58"/>
      <c r="J14" s="59">
        <f>P22</f>
        <v>1.23E-2</v>
      </c>
      <c r="K14" s="24"/>
      <c r="L14" s="24"/>
      <c r="M14" s="24"/>
      <c r="N14" s="55" t="s">
        <v>160</v>
      </c>
      <c r="O14" s="54"/>
      <c r="P14" s="54"/>
      <c r="Q14" s="54"/>
      <c r="R14" s="54"/>
      <c r="S14" s="54"/>
      <c r="T14" s="54"/>
      <c r="U14" s="54"/>
      <c r="V14" s="54"/>
      <c r="W14" s="24"/>
      <c r="X14" s="24"/>
      <c r="Y14" s="24"/>
      <c r="Z14" s="24"/>
    </row>
    <row r="15" spans="1:39" ht="16.5" customHeight="1" x14ac:dyDescent="0.2">
      <c r="A15" s="24"/>
      <c r="B15" s="56" t="s">
        <v>161</v>
      </c>
      <c r="C15" s="503" t="s">
        <v>162</v>
      </c>
      <c r="D15" s="503"/>
      <c r="E15" s="503"/>
      <c r="F15" s="503"/>
      <c r="G15" s="503"/>
      <c r="H15" s="57"/>
      <c r="I15" s="58"/>
      <c r="J15" s="59">
        <f>P19</f>
        <v>0.04</v>
      </c>
      <c r="K15" s="24"/>
      <c r="L15" s="24"/>
      <c r="M15" s="24"/>
      <c r="N15" s="54" t="s">
        <v>163</v>
      </c>
      <c r="O15" s="54"/>
      <c r="P15" s="54"/>
      <c r="Q15" s="54"/>
      <c r="R15" s="54"/>
      <c r="S15" s="54"/>
      <c r="T15" s="54"/>
      <c r="U15" s="54"/>
      <c r="V15" s="54"/>
      <c r="W15" s="24"/>
      <c r="X15" s="24"/>
      <c r="Y15" s="24"/>
      <c r="Z15" s="24"/>
    </row>
    <row r="16" spans="1:39" ht="16.5" customHeight="1" x14ac:dyDescent="0.25">
      <c r="A16" s="24"/>
      <c r="B16" s="516"/>
      <c r="C16" s="516"/>
      <c r="D16" s="516"/>
      <c r="E16" s="516"/>
      <c r="F16" s="516"/>
      <c r="G16" s="61"/>
      <c r="H16" s="62"/>
      <c r="I16" s="62"/>
      <c r="J16" s="63"/>
      <c r="K16" s="24"/>
      <c r="L16" s="24"/>
      <c r="M16" s="24"/>
      <c r="N16" s="127"/>
      <c r="O16" s="127"/>
      <c r="P16" s="127"/>
      <c r="Q16" s="127"/>
      <c r="R16" s="127"/>
      <c r="S16" s="127"/>
      <c r="T16" s="127"/>
      <c r="U16" s="127"/>
      <c r="V16" s="127"/>
      <c r="W16" s="24"/>
      <c r="X16" s="24"/>
      <c r="Y16" s="24"/>
      <c r="Z16" s="24"/>
    </row>
    <row r="17" spans="1:26" ht="16.5" customHeight="1" thickBot="1" x14ac:dyDescent="0.25">
      <c r="A17" s="24"/>
      <c r="B17" s="512"/>
      <c r="C17" s="512"/>
      <c r="D17" s="512"/>
      <c r="E17" s="512"/>
      <c r="F17" s="512"/>
      <c r="G17" s="512"/>
      <c r="H17" s="512"/>
      <c r="I17" s="512"/>
      <c r="J17" s="512"/>
      <c r="K17" s="24"/>
      <c r="L17" s="24"/>
      <c r="M17" s="24"/>
      <c r="N17" s="128" t="s">
        <v>164</v>
      </c>
      <c r="O17" s="116"/>
      <c r="P17" s="116"/>
      <c r="Q17" s="116"/>
      <c r="R17" s="54"/>
      <c r="S17" s="510" t="s">
        <v>165</v>
      </c>
      <c r="T17" s="510"/>
      <c r="U17" s="510"/>
      <c r="V17" s="510"/>
      <c r="W17" s="24"/>
      <c r="X17" s="24"/>
      <c r="Y17" s="24"/>
      <c r="Z17" s="24"/>
    </row>
    <row r="18" spans="1:26" ht="16.5" customHeight="1" thickBot="1" x14ac:dyDescent="0.25">
      <c r="A18" s="24"/>
      <c r="B18" s="50" t="s">
        <v>166</v>
      </c>
      <c r="C18" s="51" t="s">
        <v>167</v>
      </c>
      <c r="D18" s="51"/>
      <c r="E18" s="51"/>
      <c r="F18" s="51"/>
      <c r="G18" s="52"/>
      <c r="H18" s="51"/>
      <c r="I18" s="51"/>
      <c r="J18" s="53">
        <f>J19</f>
        <v>7.3999999999999996E-2</v>
      </c>
      <c r="K18" s="24"/>
      <c r="L18" s="24"/>
      <c r="M18" s="24"/>
      <c r="N18" s="64" t="s">
        <v>168</v>
      </c>
      <c r="O18" s="119" t="s">
        <v>169</v>
      </c>
      <c r="P18" s="119" t="s">
        <v>170</v>
      </c>
      <c r="Q18" s="119" t="s">
        <v>171</v>
      </c>
      <c r="R18" s="54"/>
      <c r="S18" s="64" t="s">
        <v>168</v>
      </c>
      <c r="T18" s="119" t="s">
        <v>169</v>
      </c>
      <c r="U18" s="119" t="s">
        <v>170</v>
      </c>
      <c r="V18" s="119" t="s">
        <v>171</v>
      </c>
      <c r="W18" s="24"/>
      <c r="X18" s="24"/>
      <c r="Y18" s="24"/>
      <c r="Z18" s="24"/>
    </row>
    <row r="19" spans="1:26" ht="16.5" customHeight="1" thickBot="1" x14ac:dyDescent="0.25">
      <c r="A19" s="24"/>
      <c r="B19" s="56" t="s">
        <v>172</v>
      </c>
      <c r="C19" s="503" t="s">
        <v>173</v>
      </c>
      <c r="D19" s="503"/>
      <c r="E19" s="503"/>
      <c r="F19" s="503"/>
      <c r="G19" s="503"/>
      <c r="H19" s="57"/>
      <c r="I19" s="58"/>
      <c r="J19" s="59">
        <f>P23</f>
        <v>7.3999999999999996E-2</v>
      </c>
      <c r="K19" s="24"/>
      <c r="L19" s="24"/>
      <c r="M19" s="24"/>
      <c r="N19" s="65" t="s">
        <v>162</v>
      </c>
      <c r="O19" s="66">
        <v>0.03</v>
      </c>
      <c r="P19" s="66">
        <v>0.04</v>
      </c>
      <c r="Q19" s="66">
        <v>5.5E-2</v>
      </c>
      <c r="R19" s="54"/>
      <c r="S19" s="65" t="s">
        <v>162</v>
      </c>
      <c r="T19" s="66">
        <v>3.4299999999999997E-2</v>
      </c>
      <c r="U19" s="66">
        <v>4.9299999999999997E-2</v>
      </c>
      <c r="V19" s="66">
        <v>6.7100000000000007E-2</v>
      </c>
      <c r="W19" s="24"/>
      <c r="X19" s="24"/>
      <c r="Y19" s="24"/>
      <c r="Z19" s="24"/>
    </row>
    <row r="20" spans="1:26" ht="16.5" customHeight="1" thickBot="1" x14ac:dyDescent="0.25">
      <c r="A20" s="24"/>
      <c r="B20" s="511"/>
      <c r="C20" s="511"/>
      <c r="D20" s="511"/>
      <c r="E20" s="511"/>
      <c r="F20" s="511"/>
      <c r="G20" s="511"/>
      <c r="H20" s="511"/>
      <c r="I20" s="511"/>
      <c r="J20" s="511"/>
      <c r="K20" s="24"/>
      <c r="L20" s="24"/>
      <c r="M20" s="24"/>
      <c r="N20" s="65" t="s">
        <v>155</v>
      </c>
      <c r="O20" s="66">
        <v>8.0000000000000002E-3</v>
      </c>
      <c r="P20" s="66">
        <v>8.0000000000000002E-3</v>
      </c>
      <c r="Q20" s="66">
        <v>0.01</v>
      </c>
      <c r="R20" s="54"/>
      <c r="S20" s="65" t="s">
        <v>155</v>
      </c>
      <c r="T20" s="66">
        <v>2.8E-3</v>
      </c>
      <c r="U20" s="66">
        <v>4.8999999999999998E-3</v>
      </c>
      <c r="V20" s="66">
        <v>7.4999999999999997E-3</v>
      </c>
      <c r="W20" s="24"/>
      <c r="X20" s="24"/>
      <c r="Y20" s="24"/>
      <c r="Z20" s="24"/>
    </row>
    <row r="21" spans="1:26" ht="16.5" customHeight="1" thickBot="1" x14ac:dyDescent="0.25">
      <c r="A21" s="24"/>
      <c r="B21" s="50" t="s">
        <v>174</v>
      </c>
      <c r="C21" s="51" t="s">
        <v>175</v>
      </c>
      <c r="D21" s="51"/>
      <c r="E21" s="51"/>
      <c r="F21" s="51"/>
      <c r="G21" s="52"/>
      <c r="H21" s="51"/>
      <c r="I21" s="51"/>
      <c r="J21" s="53">
        <f>SUM(J22:J25)</f>
        <v>6.6500000000000004E-2</v>
      </c>
      <c r="K21" s="24"/>
      <c r="L21" s="24"/>
      <c r="M21" s="24"/>
      <c r="N21" s="65" t="s">
        <v>157</v>
      </c>
      <c r="O21" s="66">
        <v>9.7000000000000003E-3</v>
      </c>
      <c r="P21" s="66">
        <v>1.2699999999999999E-2</v>
      </c>
      <c r="Q21" s="66">
        <v>1.2699999999999999E-2</v>
      </c>
      <c r="R21" s="54"/>
      <c r="S21" s="65" t="s">
        <v>157</v>
      </c>
      <c r="T21" s="66">
        <v>0.01</v>
      </c>
      <c r="U21" s="66">
        <v>1.3899999999999999E-2</v>
      </c>
      <c r="V21" s="66">
        <v>1.7399999999999999E-2</v>
      </c>
      <c r="W21" s="24"/>
      <c r="X21" s="24"/>
      <c r="Y21" s="24"/>
      <c r="Z21" s="24"/>
    </row>
    <row r="22" spans="1:26" ht="16.5" customHeight="1" thickBot="1" x14ac:dyDescent="0.25">
      <c r="A22" s="24"/>
      <c r="B22" s="56" t="s">
        <v>176</v>
      </c>
      <c r="C22" s="503" t="s">
        <v>177</v>
      </c>
      <c r="D22" s="503"/>
      <c r="E22" s="503"/>
      <c r="F22" s="503"/>
      <c r="G22" s="503"/>
      <c r="H22" s="57"/>
      <c r="I22" s="58"/>
      <c r="J22" s="59">
        <v>0.03</v>
      </c>
      <c r="K22" s="24"/>
      <c r="L22" s="24"/>
      <c r="M22" s="24"/>
      <c r="N22" s="65" t="s">
        <v>159</v>
      </c>
      <c r="O22" s="66">
        <v>5.8999999999999999E-3</v>
      </c>
      <c r="P22" s="66">
        <v>1.23E-2</v>
      </c>
      <c r="Q22" s="66">
        <v>1.3899999999999999E-2</v>
      </c>
      <c r="R22" s="54"/>
      <c r="S22" s="65" t="s">
        <v>159</v>
      </c>
      <c r="T22" s="66">
        <v>9.4000000000000004E-3</v>
      </c>
      <c r="U22" s="66">
        <v>9.9000000000000008E-3</v>
      </c>
      <c r="V22" s="66">
        <v>1.17E-2</v>
      </c>
      <c r="W22" s="24"/>
      <c r="X22" s="24"/>
      <c r="Y22" s="24"/>
      <c r="Z22" s="24"/>
    </row>
    <row r="23" spans="1:26" ht="16.5" customHeight="1" thickBot="1" x14ac:dyDescent="0.25">
      <c r="A23" s="24"/>
      <c r="B23" s="56" t="s">
        <v>178</v>
      </c>
      <c r="C23" s="503" t="s">
        <v>179</v>
      </c>
      <c r="D23" s="503"/>
      <c r="E23" s="503"/>
      <c r="F23" s="503"/>
      <c r="G23" s="503"/>
      <c r="H23" s="57"/>
      <c r="I23" s="58"/>
      <c r="J23" s="59">
        <v>6.4999999999999997E-3</v>
      </c>
      <c r="K23" s="24"/>
      <c r="L23" s="24"/>
      <c r="M23" s="24"/>
      <c r="N23" s="65" t="s">
        <v>173</v>
      </c>
      <c r="O23" s="66">
        <v>6.1600000000000002E-2</v>
      </c>
      <c r="P23" s="66">
        <v>7.3999999999999996E-2</v>
      </c>
      <c r="Q23" s="66">
        <v>8.9599999999999999E-2</v>
      </c>
      <c r="R23" s="54"/>
      <c r="S23" s="65" t="s">
        <v>173</v>
      </c>
      <c r="T23" s="66">
        <v>6.7400000000000002E-2</v>
      </c>
      <c r="U23" s="66">
        <v>8.0399999999999999E-2</v>
      </c>
      <c r="V23" s="66">
        <v>9.4E-2</v>
      </c>
      <c r="W23" s="24"/>
      <c r="X23" s="24"/>
      <c r="Y23" s="24"/>
      <c r="Z23" s="24"/>
    </row>
    <row r="24" spans="1:26" ht="16.5" customHeight="1" thickBot="1" x14ac:dyDescent="0.25">
      <c r="A24" s="24"/>
      <c r="B24" s="56" t="s">
        <v>180</v>
      </c>
      <c r="C24" s="503" t="s">
        <v>181</v>
      </c>
      <c r="D24" s="503"/>
      <c r="E24" s="503"/>
      <c r="F24" s="503"/>
      <c r="G24" s="503"/>
      <c r="H24" s="57"/>
      <c r="I24" s="58"/>
      <c r="J24" s="59">
        <v>0.03</v>
      </c>
      <c r="K24" s="24"/>
      <c r="L24" s="24"/>
      <c r="M24" s="24"/>
      <c r="N24" s="65" t="s">
        <v>182</v>
      </c>
      <c r="O24" s="507" t="s">
        <v>183</v>
      </c>
      <c r="P24" s="508"/>
      <c r="Q24" s="509"/>
      <c r="R24" s="54"/>
      <c r="S24" s="65" t="s">
        <v>182</v>
      </c>
      <c r="T24" s="507" t="s">
        <v>183</v>
      </c>
      <c r="U24" s="508"/>
      <c r="V24" s="509"/>
      <c r="W24" s="24"/>
      <c r="X24" s="24"/>
      <c r="Y24" s="24"/>
      <c r="Z24" s="24"/>
    </row>
    <row r="25" spans="1:26" ht="16.5" customHeight="1" x14ac:dyDescent="0.2">
      <c r="A25" s="24"/>
      <c r="B25" s="56" t="s">
        <v>184</v>
      </c>
      <c r="C25" s="503" t="s">
        <v>185</v>
      </c>
      <c r="D25" s="503"/>
      <c r="E25" s="503"/>
      <c r="F25" s="503"/>
      <c r="G25" s="503"/>
      <c r="H25" s="57"/>
      <c r="I25" s="58"/>
      <c r="J25" s="59">
        <v>0</v>
      </c>
      <c r="K25" s="24"/>
      <c r="L25" s="24"/>
      <c r="M25" s="24"/>
      <c r="N25" s="129" t="s">
        <v>186</v>
      </c>
      <c r="O25" s="54"/>
      <c r="P25" s="54"/>
      <c r="Q25" s="54"/>
      <c r="R25" s="54"/>
      <c r="S25" s="67" t="s">
        <v>187</v>
      </c>
      <c r="T25" s="54"/>
      <c r="U25" s="54"/>
      <c r="V25" s="54"/>
      <c r="W25" s="24"/>
      <c r="X25" s="24"/>
      <c r="Y25" s="24"/>
      <c r="Z25" s="24"/>
    </row>
    <row r="26" spans="1:26" ht="15.75" thickBot="1" x14ac:dyDescent="0.25">
      <c r="A26" s="24"/>
      <c r="B26" s="68"/>
      <c r="C26" s="69"/>
      <c r="D26" s="70"/>
      <c r="E26" s="70"/>
      <c r="F26" s="70"/>
      <c r="G26" s="71"/>
      <c r="H26" s="72"/>
      <c r="I26" s="72"/>
      <c r="J26" s="73"/>
      <c r="K26" s="24"/>
      <c r="L26" s="24"/>
      <c r="M26" s="24"/>
      <c r="N26" s="74"/>
      <c r="O26" s="116"/>
      <c r="P26" s="116"/>
      <c r="Q26" s="116"/>
      <c r="R26" s="54"/>
      <c r="S26" s="120"/>
      <c r="T26" s="116"/>
      <c r="U26" s="116"/>
      <c r="V26" s="116"/>
      <c r="W26" s="24"/>
      <c r="X26" s="24"/>
      <c r="Y26" s="24"/>
      <c r="Z26" s="24"/>
    </row>
    <row r="27" spans="1:26" ht="16.5" customHeight="1" thickBot="1" x14ac:dyDescent="0.25">
      <c r="A27" s="24"/>
      <c r="B27" s="75"/>
      <c r="C27" s="75"/>
      <c r="D27" s="75"/>
      <c r="E27" s="75"/>
      <c r="F27" s="75"/>
      <c r="G27" s="44"/>
      <c r="H27" s="75"/>
      <c r="I27" s="76"/>
      <c r="J27" s="77"/>
      <c r="K27" s="24"/>
      <c r="L27" s="24"/>
      <c r="M27" s="24"/>
      <c r="N27" s="64" t="s">
        <v>168</v>
      </c>
      <c r="O27" s="119" t="s">
        <v>169</v>
      </c>
      <c r="P27" s="119" t="s">
        <v>170</v>
      </c>
      <c r="Q27" s="119" t="s">
        <v>171</v>
      </c>
      <c r="R27" s="54"/>
      <c r="S27" s="64" t="s">
        <v>168</v>
      </c>
      <c r="T27" s="119" t="s">
        <v>169</v>
      </c>
      <c r="U27" s="119" t="s">
        <v>170</v>
      </c>
      <c r="V27" s="119" t="s">
        <v>171</v>
      </c>
      <c r="W27" s="24"/>
      <c r="X27" s="24"/>
      <c r="Y27" s="24"/>
      <c r="Z27" s="24"/>
    </row>
    <row r="28" spans="1:26" ht="16.5" customHeight="1" thickBot="1" x14ac:dyDescent="0.25">
      <c r="A28" s="24"/>
      <c r="B28" s="78" t="s">
        <v>188</v>
      </c>
      <c r="C28" s="504" t="s">
        <v>189</v>
      </c>
      <c r="D28" s="505"/>
      <c r="E28" s="505"/>
      <c r="F28" s="505"/>
      <c r="G28" s="505"/>
      <c r="H28" s="505"/>
      <c r="I28" s="506"/>
      <c r="J28" s="79">
        <f>(((1+J15+J12+J13)*(1+J14)*(1+J19)/(1-J21))-1)</f>
        <v>0.23535496426352442</v>
      </c>
      <c r="K28" s="24"/>
      <c r="L28" s="24"/>
      <c r="M28" s="24"/>
      <c r="N28" s="65" t="s">
        <v>162</v>
      </c>
      <c r="O28" s="66">
        <v>3.7999999999999999E-2</v>
      </c>
      <c r="P28" s="66">
        <v>4.0099999999999997E-2</v>
      </c>
      <c r="Q28" s="66">
        <v>4.6699999999999998E-2</v>
      </c>
      <c r="R28" s="54"/>
      <c r="S28" s="65" t="s">
        <v>162</v>
      </c>
      <c r="T28" s="66">
        <v>1.4999999999999999E-2</v>
      </c>
      <c r="U28" s="66">
        <v>3.4500000000000003E-2</v>
      </c>
      <c r="V28" s="66">
        <v>4.4900000000000002E-2</v>
      </c>
      <c r="W28" s="24"/>
      <c r="X28" s="24"/>
      <c r="Y28" s="24"/>
      <c r="Z28" s="24"/>
    </row>
    <row r="29" spans="1:26" ht="16.5" customHeight="1" thickBot="1" x14ac:dyDescent="0.25">
      <c r="A29" s="24"/>
      <c r="B29" s="75"/>
      <c r="C29" s="75"/>
      <c r="D29" s="75"/>
      <c r="E29" s="75"/>
      <c r="F29" s="75"/>
      <c r="G29" s="44"/>
      <c r="H29" s="75"/>
      <c r="I29" s="76"/>
      <c r="J29" s="77"/>
      <c r="K29" s="24"/>
      <c r="L29" s="24"/>
      <c r="M29" s="24"/>
      <c r="N29" s="65" t="s">
        <v>155</v>
      </c>
      <c r="O29" s="66">
        <v>3.2000000000000002E-3</v>
      </c>
      <c r="P29" s="66">
        <v>4.0000000000000001E-3</v>
      </c>
      <c r="Q29" s="66">
        <v>7.4000000000000003E-3</v>
      </c>
      <c r="R29" s="54"/>
      <c r="S29" s="65" t="s">
        <v>155</v>
      </c>
      <c r="T29" s="66">
        <v>3.0000000000000001E-3</v>
      </c>
      <c r="U29" s="66">
        <v>4.7999999999999996E-3</v>
      </c>
      <c r="V29" s="66">
        <v>8.2000000000000007E-3</v>
      </c>
      <c r="W29" s="24"/>
      <c r="X29" s="24"/>
      <c r="Y29" s="24"/>
      <c r="Z29" s="24"/>
    </row>
    <row r="30" spans="1:26" ht="16.5" customHeight="1" thickBot="1" x14ac:dyDescent="0.25">
      <c r="A30" s="24"/>
      <c r="B30" s="75"/>
      <c r="C30" s="75"/>
      <c r="D30" s="75"/>
      <c r="E30" s="75"/>
      <c r="F30" s="75"/>
      <c r="G30" s="44"/>
      <c r="H30" s="75"/>
      <c r="I30" s="76"/>
      <c r="J30" s="77"/>
      <c r="K30" s="24"/>
      <c r="L30" s="24"/>
      <c r="M30" s="24"/>
      <c r="N30" s="65" t="s">
        <v>157</v>
      </c>
      <c r="O30" s="66">
        <v>5.0000000000000001E-3</v>
      </c>
      <c r="P30" s="66">
        <v>5.5999999999999999E-3</v>
      </c>
      <c r="Q30" s="66">
        <v>9.7000000000000003E-3</v>
      </c>
      <c r="R30" s="54"/>
      <c r="S30" s="65" t="s">
        <v>157</v>
      </c>
      <c r="T30" s="66">
        <v>5.5999999999999999E-3</v>
      </c>
      <c r="U30" s="66">
        <v>8.5000000000000006E-3</v>
      </c>
      <c r="V30" s="66">
        <v>8.8999999999999999E-3</v>
      </c>
      <c r="W30" s="24"/>
      <c r="X30" s="24"/>
      <c r="Y30" s="24"/>
      <c r="Z30" s="24"/>
    </row>
    <row r="31" spans="1:26" ht="16.5" customHeight="1" thickBot="1" x14ac:dyDescent="0.25">
      <c r="A31" s="24"/>
      <c r="B31" s="75" t="s">
        <v>190</v>
      </c>
      <c r="C31" s="75"/>
      <c r="D31" s="75"/>
      <c r="E31" s="75"/>
      <c r="F31" s="75"/>
      <c r="G31" s="44"/>
      <c r="H31" s="75"/>
      <c r="I31" s="76"/>
      <c r="J31" s="77"/>
      <c r="K31" s="24"/>
      <c r="L31" s="24"/>
      <c r="M31" s="24"/>
      <c r="N31" s="65" t="s">
        <v>159</v>
      </c>
      <c r="O31" s="66">
        <v>1.0200000000000001E-2</v>
      </c>
      <c r="P31" s="66">
        <v>1.11E-2</v>
      </c>
      <c r="Q31" s="66">
        <v>1.21E-2</v>
      </c>
      <c r="R31" s="54"/>
      <c r="S31" s="65" t="s">
        <v>159</v>
      </c>
      <c r="T31" s="66">
        <v>8.5000000000000006E-3</v>
      </c>
      <c r="U31" s="66">
        <v>8.5000000000000006E-3</v>
      </c>
      <c r="V31" s="66">
        <v>1.11E-2</v>
      </c>
      <c r="W31" s="24"/>
      <c r="X31" s="24"/>
      <c r="Y31" s="24"/>
      <c r="Z31" s="24"/>
    </row>
    <row r="32" spans="1:26" ht="16.5" customHeight="1" thickBot="1" x14ac:dyDescent="0.25">
      <c r="A32" s="24"/>
      <c r="B32" s="80"/>
      <c r="C32" s="80"/>
      <c r="D32" s="80"/>
      <c r="E32" s="80"/>
      <c r="F32" s="80"/>
      <c r="G32" s="81"/>
      <c r="H32" s="80"/>
      <c r="I32" s="82"/>
      <c r="J32" s="83"/>
      <c r="K32" s="24"/>
      <c r="L32" s="24"/>
      <c r="M32" s="24"/>
      <c r="N32" s="65" t="s">
        <v>173</v>
      </c>
      <c r="O32" s="66">
        <v>6.6400000000000001E-2</v>
      </c>
      <c r="P32" s="66">
        <v>7.2999999999999995E-2</v>
      </c>
      <c r="Q32" s="66">
        <v>8.6900000000000005E-2</v>
      </c>
      <c r="R32" s="54"/>
      <c r="S32" s="65" t="s">
        <v>173</v>
      </c>
      <c r="T32" s="66">
        <v>3.5000000000000003E-2</v>
      </c>
      <c r="U32" s="66">
        <v>5.11E-2</v>
      </c>
      <c r="V32" s="66">
        <v>6.2199999999999998E-2</v>
      </c>
      <c r="W32" s="24"/>
      <c r="X32" s="24"/>
      <c r="Y32" s="24"/>
      <c r="Z32" s="24"/>
    </row>
    <row r="33" spans="1:26" ht="16.5" customHeight="1" thickBot="1" x14ac:dyDescent="0.25">
      <c r="A33" s="24"/>
      <c r="B33" s="502" t="s">
        <v>191</v>
      </c>
      <c r="C33" s="502"/>
      <c r="D33" s="502"/>
      <c r="E33" s="502"/>
      <c r="F33" s="502"/>
      <c r="G33" s="502"/>
      <c r="H33" s="502"/>
      <c r="I33" s="502"/>
      <c r="J33" s="502"/>
      <c r="K33" s="24"/>
      <c r="L33" s="24"/>
      <c r="M33" s="24"/>
      <c r="N33" s="65" t="s">
        <v>182</v>
      </c>
      <c r="O33" s="507" t="s">
        <v>183</v>
      </c>
      <c r="P33" s="508"/>
      <c r="Q33" s="509"/>
      <c r="R33" s="54"/>
      <c r="S33" s="65" t="s">
        <v>182</v>
      </c>
      <c r="T33" s="507" t="s">
        <v>183</v>
      </c>
      <c r="U33" s="508"/>
      <c r="V33" s="509"/>
      <c r="W33" s="24"/>
      <c r="X33" s="24"/>
      <c r="Y33" s="24"/>
      <c r="Z33" s="24"/>
    </row>
    <row r="34" spans="1:26" ht="16.5" customHeight="1" x14ac:dyDescent="0.25">
      <c r="A34" s="24"/>
      <c r="B34" s="80"/>
      <c r="C34" s="80"/>
      <c r="D34" s="80"/>
      <c r="E34" s="80"/>
      <c r="F34" s="80"/>
      <c r="G34" s="81"/>
      <c r="H34" s="80"/>
      <c r="I34" s="82"/>
      <c r="J34" s="83"/>
      <c r="K34" s="24"/>
      <c r="L34" s="24"/>
      <c r="M34" s="24"/>
      <c r="N34" s="127"/>
      <c r="O34" s="54"/>
      <c r="P34" s="54"/>
      <c r="Q34" s="54"/>
      <c r="R34" s="54"/>
      <c r="S34" s="54"/>
      <c r="T34" s="54"/>
      <c r="U34" s="54"/>
      <c r="V34" s="54"/>
      <c r="W34" s="24"/>
      <c r="X34" s="24"/>
      <c r="Y34" s="24"/>
      <c r="Z34" s="24"/>
    </row>
    <row r="35" spans="1:26" ht="30" customHeight="1" x14ac:dyDescent="0.2">
      <c r="A35" s="24"/>
      <c r="B35" s="502" t="s">
        <v>192</v>
      </c>
      <c r="C35" s="502"/>
      <c r="D35" s="502"/>
      <c r="E35" s="502"/>
      <c r="F35" s="502"/>
      <c r="G35" s="502"/>
      <c r="H35" s="502"/>
      <c r="I35" s="502"/>
      <c r="J35" s="502"/>
      <c r="K35" s="24"/>
      <c r="L35" s="24"/>
      <c r="M35" s="24"/>
      <c r="N35" s="54"/>
      <c r="O35" s="54"/>
      <c r="P35" s="54"/>
      <c r="Q35" s="54"/>
      <c r="R35" s="54"/>
      <c r="S35" s="54"/>
      <c r="T35" s="54"/>
      <c r="U35" s="54"/>
      <c r="V35" s="54"/>
      <c r="W35" s="24"/>
      <c r="X35" s="24"/>
      <c r="Y35" s="24"/>
      <c r="Z35" s="24"/>
    </row>
    <row r="36" spans="1:26" ht="16.5" customHeight="1" x14ac:dyDescent="0.25">
      <c r="A36" s="24"/>
      <c r="B36" s="80"/>
      <c r="C36" s="80"/>
      <c r="D36" s="80"/>
      <c r="E36" s="80"/>
      <c r="F36" s="80"/>
      <c r="G36" s="81"/>
      <c r="H36" s="80"/>
      <c r="I36" s="82"/>
      <c r="J36" s="83"/>
      <c r="K36" s="24"/>
      <c r="L36" s="24"/>
      <c r="M36" s="24"/>
      <c r="N36" s="127"/>
      <c r="O36" s="127"/>
      <c r="P36" s="127"/>
      <c r="Q36" s="127"/>
      <c r="R36" s="54"/>
      <c r="S36" s="54"/>
      <c r="T36" s="54"/>
      <c r="U36" s="54"/>
      <c r="V36" s="54"/>
      <c r="W36" s="24"/>
      <c r="X36" s="24"/>
      <c r="Y36" s="24"/>
      <c r="Z36" s="24"/>
    </row>
    <row r="37" spans="1:26" ht="15.75" customHeight="1" x14ac:dyDescent="0.25">
      <c r="A37" s="24"/>
      <c r="B37" s="502" t="s">
        <v>193</v>
      </c>
      <c r="C37" s="502"/>
      <c r="D37" s="502"/>
      <c r="E37" s="502"/>
      <c r="F37" s="502"/>
      <c r="G37" s="502"/>
      <c r="H37" s="502"/>
      <c r="I37" s="502"/>
      <c r="J37" s="502"/>
      <c r="K37" s="24"/>
      <c r="L37" s="24"/>
      <c r="M37" s="24"/>
      <c r="N37" s="127"/>
      <c r="O37" s="127"/>
      <c r="P37" s="127"/>
      <c r="Q37" s="127"/>
      <c r="R37" s="54"/>
      <c r="S37" s="54"/>
      <c r="T37" s="54"/>
      <c r="U37" s="54"/>
      <c r="V37" s="54"/>
      <c r="W37" s="24"/>
      <c r="X37" s="24"/>
      <c r="Y37" s="24"/>
      <c r="Z37" s="24"/>
    </row>
    <row r="38" spans="1:26" ht="16.5" customHeight="1" x14ac:dyDescent="0.2">
      <c r="A38" s="24"/>
      <c r="B38" s="80"/>
      <c r="C38" s="80"/>
      <c r="D38" s="80"/>
      <c r="E38" s="80"/>
      <c r="F38" s="80"/>
      <c r="G38" s="81"/>
      <c r="H38" s="80"/>
      <c r="I38" s="82"/>
      <c r="J38" s="83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30" customHeight="1" x14ac:dyDescent="0.2">
      <c r="A39" s="24"/>
      <c r="B39" s="502" t="s">
        <v>194</v>
      </c>
      <c r="C39" s="502"/>
      <c r="D39" s="502"/>
      <c r="E39" s="502"/>
      <c r="F39" s="502"/>
      <c r="G39" s="502"/>
      <c r="H39" s="502"/>
      <c r="I39" s="502"/>
      <c r="J39" s="502"/>
      <c r="K39" s="8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6.5" customHeight="1" x14ac:dyDescent="0.2">
      <c r="A40" s="24"/>
      <c r="B40" s="80"/>
      <c r="C40" s="80"/>
      <c r="D40" s="80"/>
      <c r="E40" s="80"/>
      <c r="F40" s="80"/>
      <c r="G40" s="81"/>
      <c r="H40" s="80"/>
      <c r="I40" s="82"/>
      <c r="J40" s="83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30" customHeight="1" x14ac:dyDescent="0.2">
      <c r="A41" s="24"/>
      <c r="B41" s="502" t="s">
        <v>195</v>
      </c>
      <c r="C41" s="502"/>
      <c r="D41" s="502"/>
      <c r="E41" s="502"/>
      <c r="F41" s="502"/>
      <c r="G41" s="502"/>
      <c r="H41" s="502"/>
      <c r="I41" s="502"/>
      <c r="J41" s="502"/>
      <c r="K41" s="8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6.5" customHeight="1" x14ac:dyDescent="0.2">
      <c r="A42" s="24"/>
      <c r="B42" s="80"/>
      <c r="C42" s="80"/>
      <c r="D42" s="80"/>
      <c r="E42" s="80"/>
      <c r="F42" s="80"/>
      <c r="G42" s="81"/>
      <c r="H42" s="80"/>
      <c r="I42" s="82"/>
      <c r="J42" s="83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30" customHeight="1" x14ac:dyDescent="0.2">
      <c r="A43" s="24"/>
      <c r="B43" s="502" t="s">
        <v>196</v>
      </c>
      <c r="C43" s="502"/>
      <c r="D43" s="502"/>
      <c r="E43" s="502"/>
      <c r="F43" s="502"/>
      <c r="G43" s="502"/>
      <c r="H43" s="502"/>
      <c r="I43" s="502"/>
      <c r="J43" s="502"/>
      <c r="K43" s="8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s="24" customFormat="1" ht="15" x14ac:dyDescent="0.2">
      <c r="G44" s="44"/>
      <c r="I44" s="25"/>
      <c r="J44" s="45"/>
    </row>
    <row r="45" spans="1:26" x14ac:dyDescent="0.2"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1:26" x14ac:dyDescent="0.2"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1:26" x14ac:dyDescent="0.2"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</sheetData>
  <mergeCells count="30">
    <mergeCell ref="B7:J7"/>
    <mergeCell ref="C2:D2"/>
    <mergeCell ref="E2:J2"/>
    <mergeCell ref="C3:D4"/>
    <mergeCell ref="E3:J4"/>
    <mergeCell ref="C5:D5"/>
    <mergeCell ref="C10:I10"/>
    <mergeCell ref="C12:G12"/>
    <mergeCell ref="C14:G14"/>
    <mergeCell ref="C15:G15"/>
    <mergeCell ref="B16:F16"/>
    <mergeCell ref="O33:Q33"/>
    <mergeCell ref="T33:V33"/>
    <mergeCell ref="B35:J35"/>
    <mergeCell ref="S17:V17"/>
    <mergeCell ref="C19:G19"/>
    <mergeCell ref="B20:J20"/>
    <mergeCell ref="C22:G22"/>
    <mergeCell ref="C23:G23"/>
    <mergeCell ref="C24:G24"/>
    <mergeCell ref="O24:Q24"/>
    <mergeCell ref="T24:V24"/>
    <mergeCell ref="B17:J17"/>
    <mergeCell ref="B37:J37"/>
    <mergeCell ref="B39:J39"/>
    <mergeCell ref="B41:J41"/>
    <mergeCell ref="B43:J43"/>
    <mergeCell ref="C25:G25"/>
    <mergeCell ref="C28:I28"/>
    <mergeCell ref="B33:J33"/>
  </mergeCells>
  <pageMargins left="0.511811024" right="0.511811024" top="0.78740157499999996" bottom="0.78740157499999996" header="0.31496062000000002" footer="0.31496062000000002"/>
  <pageSetup paperSize="9" scale="6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view="pageBreakPreview" topLeftCell="B1" zoomScale="60" zoomScaleNormal="80" workbookViewId="0">
      <selection activeCell="F30" sqref="F30"/>
    </sheetView>
  </sheetViews>
  <sheetFormatPr defaultRowHeight="14.25" x14ac:dyDescent="0.2"/>
  <cols>
    <col min="1" max="1" width="9" style="116"/>
    <col min="2" max="2" width="18" style="116" customWidth="1"/>
    <col min="3" max="3" width="69.75" style="116" customWidth="1"/>
    <col min="4" max="4" width="24.75" style="116" customWidth="1"/>
    <col min="5" max="5" width="29.25" style="116" customWidth="1"/>
    <col min="6" max="6" width="24" style="116" customWidth="1"/>
    <col min="7" max="7" width="24.5" style="116" customWidth="1"/>
    <col min="8" max="9" width="24.5" style="213" customWidth="1"/>
  </cols>
  <sheetData>
    <row r="1" spans="1:22" s="116" customFormat="1" x14ac:dyDescent="0.2">
      <c r="A1" s="24"/>
      <c r="B1" s="24"/>
      <c r="C1" s="24"/>
      <c r="D1" s="24"/>
      <c r="E1" s="24"/>
      <c r="F1" s="24"/>
      <c r="G1" s="25"/>
      <c r="H1" s="25"/>
      <c r="I1" s="25"/>
      <c r="J1" s="24"/>
      <c r="L1"/>
      <c r="M1"/>
      <c r="N1"/>
      <c r="O1"/>
      <c r="P1"/>
      <c r="Q1"/>
      <c r="R1"/>
      <c r="S1"/>
      <c r="T1"/>
      <c r="U1"/>
      <c r="V1"/>
    </row>
    <row r="2" spans="1:22" s="116" customFormat="1" ht="26.25" x14ac:dyDescent="0.2">
      <c r="A2" s="26"/>
      <c r="B2" s="90"/>
      <c r="C2" s="27"/>
      <c r="D2" s="522" t="str">
        <f>'Orçamento Sintético'!E2</f>
        <v>PROJETO:</v>
      </c>
      <c r="E2" s="522"/>
      <c r="F2" s="522"/>
      <c r="G2" s="522"/>
      <c r="H2" s="522"/>
      <c r="I2" s="522"/>
      <c r="J2" s="24"/>
      <c r="L2"/>
      <c r="M2"/>
      <c r="N2"/>
      <c r="O2"/>
      <c r="P2"/>
      <c r="Q2"/>
      <c r="R2"/>
      <c r="S2"/>
      <c r="T2"/>
      <c r="U2"/>
      <c r="V2"/>
    </row>
    <row r="3" spans="1:22" s="116" customFormat="1" ht="61.5" customHeight="1" x14ac:dyDescent="0.2">
      <c r="A3" s="26"/>
      <c r="B3" s="90"/>
      <c r="C3" s="28"/>
      <c r="D3" s="527" t="str">
        <f>'Orçamento Sintético'!E3</f>
        <v xml:space="preserve"> SUBSTITUIÇÃO DE DEFENSAS MARÍTIMAS (LOTE 2), DO BERÇO 100 NO PORTO DO ITAQUI EM SÃO LUÍS – MA</v>
      </c>
      <c r="E3" s="527"/>
      <c r="F3" s="527"/>
      <c r="G3" s="527"/>
      <c r="H3" s="527"/>
      <c r="I3" s="527"/>
      <c r="J3" s="24"/>
      <c r="L3"/>
      <c r="M3"/>
      <c r="N3"/>
      <c r="O3"/>
      <c r="P3"/>
      <c r="Q3"/>
      <c r="R3"/>
      <c r="S3"/>
      <c r="T3"/>
      <c r="U3"/>
      <c r="V3"/>
    </row>
    <row r="4" spans="1:22" s="116" customFormat="1" ht="61.5" x14ac:dyDescent="0.2">
      <c r="A4" s="26"/>
      <c r="B4" s="90"/>
      <c r="C4" s="28"/>
      <c r="D4" s="527"/>
      <c r="E4" s="527"/>
      <c r="F4" s="527"/>
      <c r="G4" s="527"/>
      <c r="H4" s="527"/>
      <c r="I4" s="527"/>
      <c r="J4" s="24"/>
      <c r="L4"/>
      <c r="M4"/>
      <c r="N4"/>
      <c r="O4"/>
      <c r="P4"/>
      <c r="Q4"/>
      <c r="R4"/>
      <c r="S4"/>
      <c r="T4"/>
      <c r="U4"/>
      <c r="V4"/>
    </row>
    <row r="5" spans="1:22" s="116" customFormat="1" ht="26.25" x14ac:dyDescent="0.2">
      <c r="A5" s="26"/>
      <c r="B5" s="90"/>
      <c r="C5" s="29"/>
      <c r="D5" s="30" t="s">
        <v>133</v>
      </c>
      <c r="E5" s="385" t="s">
        <v>544</v>
      </c>
      <c r="F5" s="31" t="s">
        <v>134</v>
      </c>
      <c r="G5" s="32">
        <f>'Orçamento Sintético'!H5</f>
        <v>43709</v>
      </c>
      <c r="H5" s="31" t="s">
        <v>146</v>
      </c>
      <c r="I5" s="31">
        <v>2</v>
      </c>
      <c r="J5" s="24"/>
      <c r="L5"/>
      <c r="M5"/>
      <c r="N5"/>
      <c r="O5"/>
      <c r="P5"/>
      <c r="Q5"/>
      <c r="R5"/>
      <c r="S5"/>
      <c r="T5"/>
      <c r="U5"/>
      <c r="V5"/>
    </row>
    <row r="6" spans="1:22" s="116" customFormat="1" x14ac:dyDescent="0.2">
      <c r="A6" s="26"/>
      <c r="B6" s="90"/>
      <c r="C6" s="91"/>
      <c r="D6" s="88"/>
      <c r="E6" s="88"/>
      <c r="F6" s="86"/>
      <c r="G6" s="33"/>
      <c r="H6" s="33"/>
      <c r="I6" s="33"/>
      <c r="J6" s="24"/>
      <c r="L6"/>
      <c r="M6"/>
      <c r="N6"/>
      <c r="O6"/>
      <c r="P6"/>
      <c r="Q6"/>
      <c r="R6"/>
      <c r="S6"/>
      <c r="T6"/>
      <c r="U6"/>
      <c r="V6"/>
    </row>
    <row r="7" spans="1:22" s="116" customFormat="1" ht="35.1" customHeight="1" x14ac:dyDescent="0.2">
      <c r="A7" s="34"/>
      <c r="B7" s="523" t="s">
        <v>135</v>
      </c>
      <c r="C7" s="523"/>
      <c r="D7" s="523"/>
      <c r="E7" s="523"/>
      <c r="F7" s="523"/>
      <c r="G7" s="523"/>
      <c r="H7" s="523"/>
      <c r="I7" s="523"/>
      <c r="J7" s="24"/>
      <c r="L7"/>
      <c r="M7"/>
      <c r="N7"/>
      <c r="O7"/>
      <c r="P7"/>
      <c r="Q7"/>
      <c r="R7"/>
      <c r="S7"/>
      <c r="T7"/>
      <c r="U7"/>
      <c r="V7"/>
    </row>
    <row r="8" spans="1:22" s="116" customFormat="1" ht="21" x14ac:dyDescent="0.2">
      <c r="A8" s="117"/>
      <c r="B8" s="526"/>
      <c r="C8" s="526"/>
      <c r="D8" s="526"/>
      <c r="E8" s="526"/>
      <c r="F8" s="526"/>
      <c r="G8" s="526"/>
      <c r="H8" s="526"/>
      <c r="I8" s="526"/>
      <c r="J8" s="24"/>
      <c r="L8"/>
      <c r="M8"/>
      <c r="N8"/>
      <c r="O8"/>
      <c r="P8"/>
      <c r="Q8"/>
      <c r="R8"/>
      <c r="S8"/>
      <c r="T8"/>
      <c r="U8"/>
      <c r="V8"/>
    </row>
    <row r="9" spans="1:22" s="116" customFormat="1" ht="44.25" customHeight="1" thickBot="1" x14ac:dyDescent="0.25">
      <c r="A9" s="35"/>
      <c r="B9" s="36" t="s">
        <v>136</v>
      </c>
      <c r="C9" s="36" t="s">
        <v>137</v>
      </c>
      <c r="D9" s="130" t="s">
        <v>138</v>
      </c>
      <c r="E9" s="130" t="s">
        <v>139</v>
      </c>
      <c r="F9" s="130" t="s">
        <v>140</v>
      </c>
      <c r="G9" s="130" t="s">
        <v>141</v>
      </c>
      <c r="H9" s="130" t="s">
        <v>142</v>
      </c>
      <c r="I9" s="254"/>
      <c r="J9" s="131"/>
      <c r="L9"/>
      <c r="M9"/>
      <c r="N9"/>
      <c r="O9"/>
      <c r="P9"/>
      <c r="Q9"/>
      <c r="R9"/>
      <c r="S9"/>
      <c r="T9"/>
      <c r="U9"/>
      <c r="V9"/>
    </row>
    <row r="10" spans="1:22" s="116" customFormat="1" ht="24.95" customHeight="1" thickBot="1" x14ac:dyDescent="0.4">
      <c r="A10" s="37"/>
      <c r="B10" s="524" t="s">
        <v>151</v>
      </c>
      <c r="C10" s="525" t="str">
        <f>'Orçamento Sintético'!C11</f>
        <v>SERVIÇOS PRELIMINARES</v>
      </c>
      <c r="D10" s="132" t="e">
        <f>'Orçamento Sintético'!G11</f>
        <v>#REF!</v>
      </c>
      <c r="E10" s="133" t="e">
        <f t="shared" ref="E10:F10" si="0">$D$10*E11</f>
        <v>#REF!</v>
      </c>
      <c r="F10" s="133" t="e">
        <f t="shared" si="0"/>
        <v>#REF!</v>
      </c>
      <c r="G10" s="133" t="e">
        <f>$D$10*G11</f>
        <v>#REF!</v>
      </c>
      <c r="H10" s="133" t="e">
        <f>$D$10*H11</f>
        <v>#REF!</v>
      </c>
      <c r="J10" s="134"/>
      <c r="L10"/>
      <c r="M10"/>
      <c r="N10"/>
      <c r="O10"/>
      <c r="P10"/>
      <c r="Q10"/>
      <c r="R10"/>
      <c r="S10"/>
      <c r="T10"/>
      <c r="U10"/>
      <c r="V10"/>
    </row>
    <row r="11" spans="1:22" s="116" customFormat="1" ht="24.95" customHeight="1" thickBot="1" x14ac:dyDescent="0.25">
      <c r="A11" s="37"/>
      <c r="B11" s="519"/>
      <c r="C11" s="521"/>
      <c r="D11" s="135" t="e">
        <f>D10/$D$17</f>
        <v>#REF!</v>
      </c>
      <c r="E11" s="224">
        <v>0.25</v>
      </c>
      <c r="F11" s="224">
        <v>0.25</v>
      </c>
      <c r="G11" s="224">
        <v>0.25</v>
      </c>
      <c r="H11" s="224">
        <v>0.25</v>
      </c>
      <c r="J11" s="134"/>
      <c r="L11"/>
      <c r="M11"/>
      <c r="N11"/>
      <c r="O11"/>
      <c r="P11"/>
      <c r="Q11"/>
      <c r="R11"/>
      <c r="S11"/>
      <c r="T11"/>
      <c r="U11"/>
      <c r="V11"/>
    </row>
    <row r="12" spans="1:22" s="116" customFormat="1" ht="24.95" customHeight="1" thickBot="1" x14ac:dyDescent="0.4">
      <c r="A12" s="37"/>
      <c r="B12" s="518" t="s">
        <v>166</v>
      </c>
      <c r="C12" s="520" t="str">
        <f>'Orçamento Sintético'!C18</f>
        <v>TROCA DAS DEFENSAS</v>
      </c>
      <c r="D12" s="132">
        <f>'Orçamento Sintético'!G18</f>
        <v>375570.52</v>
      </c>
      <c r="E12" s="133">
        <f>$D$12*E13</f>
        <v>112671.156</v>
      </c>
      <c r="F12" s="133">
        <f t="shared" ref="F12:H12" si="1">$D$12*F13</f>
        <v>87633.121333333329</v>
      </c>
      <c r="G12" s="133">
        <f t="shared" si="1"/>
        <v>87633.121333333329</v>
      </c>
      <c r="H12" s="133">
        <f t="shared" si="1"/>
        <v>87633.121333333329</v>
      </c>
      <c r="J12" s="137"/>
      <c r="L12"/>
      <c r="M12"/>
      <c r="N12"/>
      <c r="O12"/>
      <c r="P12"/>
      <c r="Q12"/>
      <c r="R12"/>
      <c r="S12"/>
      <c r="T12"/>
      <c r="U12"/>
      <c r="V12"/>
    </row>
    <row r="13" spans="1:22" s="116" customFormat="1" ht="24.95" customHeight="1" thickBot="1" x14ac:dyDescent="0.25">
      <c r="A13" s="37"/>
      <c r="B13" s="519"/>
      <c r="C13" s="521"/>
      <c r="D13" s="135" t="e">
        <f>D12/$D$17</f>
        <v>#REF!</v>
      </c>
      <c r="E13" s="240">
        <v>0.3</v>
      </c>
      <c r="F13" s="240">
        <f>0.7/3</f>
        <v>0.23333333333333331</v>
      </c>
      <c r="G13" s="240">
        <f t="shared" ref="G13:H13" si="2">0.7/3</f>
        <v>0.23333333333333331</v>
      </c>
      <c r="H13" s="240">
        <f t="shared" si="2"/>
        <v>0.23333333333333331</v>
      </c>
      <c r="J13" s="134"/>
      <c r="L13"/>
      <c r="M13"/>
      <c r="N13"/>
      <c r="O13"/>
      <c r="P13"/>
      <c r="Q13"/>
      <c r="R13"/>
      <c r="S13"/>
      <c r="T13"/>
      <c r="U13"/>
      <c r="V13"/>
    </row>
    <row r="14" spans="1:22" s="116" customFormat="1" ht="24.95" customHeight="1" thickBot="1" x14ac:dyDescent="0.4">
      <c r="A14" s="37"/>
      <c r="B14" s="518" t="s">
        <v>174</v>
      </c>
      <c r="C14" s="520" t="str">
        <f>'Orçamento Sintético'!C27</f>
        <v>SERVIÇOS COMPLEMENTARES</v>
      </c>
      <c r="D14" s="132">
        <f>'Orçamento Sintético'!G28</f>
        <v>17.04</v>
      </c>
      <c r="E14" s="139"/>
      <c r="F14" s="139"/>
      <c r="G14" s="139"/>
      <c r="H14" s="138">
        <f>$D$14*H15</f>
        <v>17.04</v>
      </c>
      <c r="J14" s="134"/>
      <c r="L14"/>
      <c r="M14"/>
      <c r="N14"/>
      <c r="O14"/>
      <c r="P14"/>
      <c r="Q14"/>
      <c r="R14"/>
      <c r="S14"/>
      <c r="T14"/>
      <c r="U14"/>
      <c r="V14"/>
    </row>
    <row r="15" spans="1:22" s="116" customFormat="1" ht="24.95" customHeight="1" thickBot="1" x14ac:dyDescent="0.25">
      <c r="A15" s="37"/>
      <c r="B15" s="519"/>
      <c r="C15" s="521"/>
      <c r="D15" s="135">
        <f>'Orçamento Sintético'!H28</f>
        <v>2.7507429750318417E-5</v>
      </c>
      <c r="E15" s="136"/>
      <c r="F15" s="136"/>
      <c r="G15" s="233"/>
      <c r="H15" s="136">
        <v>1</v>
      </c>
      <c r="J15" s="134"/>
      <c r="L15"/>
      <c r="M15"/>
      <c r="N15"/>
      <c r="O15"/>
      <c r="P15"/>
      <c r="Q15"/>
      <c r="R15"/>
      <c r="S15"/>
      <c r="T15"/>
      <c r="U15"/>
      <c r="V15"/>
    </row>
    <row r="16" spans="1:22" s="116" customFormat="1" ht="18.75" x14ac:dyDescent="0.2">
      <c r="A16" s="37"/>
      <c r="B16" s="140"/>
      <c r="C16" s="141"/>
      <c r="D16" s="142"/>
      <c r="E16" s="142"/>
      <c r="F16" s="143"/>
      <c r="G16" s="143"/>
      <c r="H16" s="143"/>
      <c r="I16" s="143"/>
      <c r="J16" s="134"/>
      <c r="L16"/>
      <c r="M16"/>
      <c r="N16"/>
      <c r="O16"/>
      <c r="P16"/>
      <c r="Q16"/>
      <c r="R16"/>
      <c r="S16"/>
      <c r="T16"/>
      <c r="U16"/>
      <c r="V16"/>
    </row>
    <row r="17" spans="1:22" s="116" customFormat="1" ht="23.25" customHeight="1" x14ac:dyDescent="0.2">
      <c r="A17" s="37"/>
      <c r="B17" s="529" t="s">
        <v>235</v>
      </c>
      <c r="C17" s="530"/>
      <c r="D17" s="144" t="e">
        <f>D10+D12+D14</f>
        <v>#REF!</v>
      </c>
      <c r="E17" s="145" t="e">
        <f>E10+E12</f>
        <v>#REF!</v>
      </c>
      <c r="F17" s="145" t="e">
        <f>F10+F12</f>
        <v>#REF!</v>
      </c>
      <c r="G17" s="145" t="e">
        <f>G10+G12</f>
        <v>#REF!</v>
      </c>
      <c r="H17" s="145" t="e">
        <f>H10+H12+H14</f>
        <v>#REF!</v>
      </c>
      <c r="J17" s="134"/>
      <c r="L17"/>
      <c r="M17"/>
      <c r="N17"/>
      <c r="O17"/>
      <c r="P17"/>
      <c r="Q17"/>
      <c r="R17"/>
      <c r="S17"/>
      <c r="T17"/>
      <c r="U17"/>
      <c r="V17"/>
    </row>
    <row r="18" spans="1:22" s="116" customFormat="1" ht="20.25" customHeight="1" x14ac:dyDescent="0.2">
      <c r="A18" s="37"/>
      <c r="B18" s="529"/>
      <c r="C18" s="530"/>
      <c r="D18" s="146" t="e">
        <f>D11+D13+D15</f>
        <v>#REF!</v>
      </c>
      <c r="E18" s="223" t="e">
        <f>E17/$D$17</f>
        <v>#REF!</v>
      </c>
      <c r="F18" s="223" t="e">
        <f t="shared" ref="F18:G18" si="3">F17/$D$17</f>
        <v>#REF!</v>
      </c>
      <c r="G18" s="223" t="e">
        <f t="shared" si="3"/>
        <v>#REF!</v>
      </c>
      <c r="H18" s="223" t="e">
        <f t="shared" ref="H18" si="4">H17/$D$17</f>
        <v>#REF!</v>
      </c>
      <c r="J18" s="134"/>
      <c r="L18"/>
      <c r="M18"/>
      <c r="N18"/>
      <c r="O18"/>
      <c r="P18"/>
      <c r="Q18"/>
      <c r="R18"/>
      <c r="S18"/>
      <c r="T18"/>
      <c r="U18"/>
      <c r="V18"/>
    </row>
    <row r="19" spans="1:22" s="116" customFormat="1" ht="21.75" customHeight="1" x14ac:dyDescent="0.2">
      <c r="A19" s="37"/>
      <c r="B19" s="147"/>
      <c r="C19" s="147"/>
      <c r="D19" s="148"/>
      <c r="E19" s="149"/>
      <c r="F19" s="149"/>
      <c r="G19" s="149"/>
      <c r="H19" s="149"/>
      <c r="J19" s="134"/>
      <c r="L19"/>
      <c r="M19"/>
      <c r="N19"/>
      <c r="O19"/>
      <c r="P19"/>
      <c r="Q19"/>
      <c r="R19"/>
      <c r="S19"/>
      <c r="T19"/>
      <c r="U19"/>
      <c r="V19"/>
    </row>
    <row r="20" spans="1:22" s="116" customFormat="1" ht="23.25" customHeight="1" x14ac:dyDescent="0.2">
      <c r="A20" s="37"/>
      <c r="B20" s="531" t="s">
        <v>143</v>
      </c>
      <c r="C20" s="532"/>
      <c r="D20" s="150"/>
      <c r="E20" s="145" t="e">
        <f>E17</f>
        <v>#REF!</v>
      </c>
      <c r="F20" s="145" t="e">
        <f>E20+F17</f>
        <v>#REF!</v>
      </c>
      <c r="G20" s="145" t="e">
        <f>F20+G17</f>
        <v>#REF!</v>
      </c>
      <c r="H20" s="145" t="e">
        <f t="shared" ref="H20" si="5">G20+H17</f>
        <v>#REF!</v>
      </c>
      <c r="J20" s="134"/>
      <c r="L20"/>
      <c r="M20"/>
      <c r="N20"/>
      <c r="O20"/>
      <c r="P20"/>
      <c r="Q20"/>
      <c r="R20"/>
      <c r="S20"/>
      <c r="T20"/>
      <c r="U20"/>
      <c r="V20"/>
    </row>
    <row r="21" spans="1:22" s="116" customFormat="1" ht="21" customHeight="1" x14ac:dyDescent="0.2">
      <c r="A21" s="37"/>
      <c r="B21" s="531" t="s">
        <v>144</v>
      </c>
      <c r="C21" s="532"/>
      <c r="D21" s="150"/>
      <c r="E21" s="146" t="e">
        <f>E20/$D$17</f>
        <v>#REF!</v>
      </c>
      <c r="F21" s="146" t="e">
        <f t="shared" ref="F21:H21" si="6">F20/$D$17</f>
        <v>#REF!</v>
      </c>
      <c r="G21" s="146" t="e">
        <f t="shared" si="6"/>
        <v>#REF!</v>
      </c>
      <c r="H21" s="146" t="e">
        <f t="shared" si="6"/>
        <v>#REF!</v>
      </c>
      <c r="J21" s="134"/>
      <c r="L21"/>
      <c r="M21"/>
      <c r="N21"/>
      <c r="O21"/>
      <c r="P21"/>
      <c r="Q21"/>
      <c r="R21"/>
      <c r="S21"/>
      <c r="T21"/>
      <c r="U21"/>
      <c r="V21"/>
    </row>
    <row r="22" spans="1:22" s="116" customFormat="1" ht="15" x14ac:dyDescent="0.2">
      <c r="A22" s="37"/>
      <c r="B22" s="152"/>
      <c r="C22" s="152"/>
      <c r="D22" s="152"/>
      <c r="E22" s="152"/>
      <c r="F22" s="152"/>
      <c r="G22" s="152"/>
      <c r="H22" s="152"/>
      <c r="I22" s="152"/>
      <c r="J22" s="153"/>
      <c r="L22"/>
      <c r="M22"/>
      <c r="N22"/>
      <c r="O22"/>
      <c r="P22"/>
      <c r="Q22"/>
      <c r="R22"/>
      <c r="S22"/>
      <c r="T22"/>
      <c r="U22"/>
      <c r="V22"/>
    </row>
    <row r="23" spans="1:22" s="116" customFormat="1" ht="21.75" customHeight="1" x14ac:dyDescent="0.2">
      <c r="A23" s="37"/>
      <c r="B23"/>
      <c r="C23"/>
      <c r="D23"/>
      <c r="E23"/>
      <c r="F23"/>
      <c r="G23"/>
      <c r="H23" s="213"/>
      <c r="I23" s="213"/>
      <c r="J23" s="37"/>
    </row>
    <row r="24" spans="1:22" ht="15" x14ac:dyDescent="0.2">
      <c r="A24" s="37"/>
      <c r="B24"/>
      <c r="C24"/>
      <c r="D24"/>
      <c r="E24"/>
      <c r="F24"/>
      <c r="G24"/>
    </row>
    <row r="25" spans="1:22" ht="21.75" customHeight="1" x14ac:dyDescent="0.2">
      <c r="A25" s="37"/>
      <c r="B25"/>
      <c r="C25"/>
      <c r="D25"/>
      <c r="E25"/>
      <c r="F25"/>
      <c r="G25"/>
    </row>
    <row r="26" spans="1:22" ht="15" x14ac:dyDescent="0.2">
      <c r="A26" s="37"/>
      <c r="B26"/>
      <c r="C26"/>
      <c r="D26"/>
      <c r="E26"/>
      <c r="F26"/>
      <c r="G26"/>
    </row>
    <row r="27" spans="1:22" ht="21.75" customHeight="1" x14ac:dyDescent="0.2">
      <c r="A27" s="37"/>
      <c r="B27"/>
      <c r="C27"/>
      <c r="D27"/>
      <c r="E27"/>
      <c r="F27"/>
      <c r="G27"/>
    </row>
    <row r="28" spans="1:22" ht="15" x14ac:dyDescent="0.2">
      <c r="A28" s="37"/>
      <c r="B28"/>
      <c r="C28"/>
      <c r="D28"/>
      <c r="E28"/>
      <c r="F28"/>
      <c r="G28"/>
    </row>
    <row r="29" spans="1:22" ht="21.75" customHeight="1" x14ac:dyDescent="0.2">
      <c r="A29" s="37"/>
      <c r="B29"/>
      <c r="C29"/>
      <c r="D29"/>
      <c r="E29"/>
      <c r="F29"/>
      <c r="G29"/>
    </row>
    <row r="30" spans="1:22" ht="15" x14ac:dyDescent="0.2">
      <c r="A30" s="37"/>
      <c r="B30"/>
      <c r="C30"/>
      <c r="D30"/>
      <c r="E30"/>
      <c r="F30"/>
      <c r="G30"/>
    </row>
    <row r="31" spans="1:22" ht="21.75" customHeight="1" x14ac:dyDescent="0.2">
      <c r="A31" s="37"/>
      <c r="B31"/>
      <c r="C31"/>
      <c r="D31"/>
      <c r="E31"/>
      <c r="F31"/>
      <c r="G31"/>
    </row>
    <row r="32" spans="1:22" ht="15" x14ac:dyDescent="0.2">
      <c r="A32" s="37"/>
      <c r="B32"/>
      <c r="C32"/>
      <c r="D32"/>
      <c r="E32"/>
      <c r="F32"/>
      <c r="G32"/>
    </row>
    <row r="33" spans="1:7" ht="21.75" customHeight="1" x14ac:dyDescent="0.2">
      <c r="A33" s="37"/>
      <c r="B33"/>
      <c r="C33"/>
      <c r="D33"/>
      <c r="E33"/>
      <c r="F33"/>
      <c r="G33"/>
    </row>
    <row r="34" spans="1:7" ht="15" x14ac:dyDescent="0.2">
      <c r="A34" s="37"/>
      <c r="B34"/>
      <c r="C34"/>
      <c r="D34"/>
      <c r="E34"/>
      <c r="F34"/>
      <c r="G34"/>
    </row>
    <row r="35" spans="1:7" ht="21.75" customHeight="1" x14ac:dyDescent="0.2">
      <c r="A35" s="37"/>
      <c r="B35"/>
      <c r="C35"/>
      <c r="D35"/>
      <c r="E35"/>
      <c r="F35"/>
      <c r="G35"/>
    </row>
    <row r="36" spans="1:7" ht="15" x14ac:dyDescent="0.2">
      <c r="A36" s="37"/>
      <c r="B36"/>
      <c r="C36"/>
      <c r="D36"/>
      <c r="E36"/>
      <c r="F36"/>
      <c r="G36"/>
    </row>
    <row r="37" spans="1:7" ht="21.75" customHeight="1" x14ac:dyDescent="0.2">
      <c r="A37" s="37"/>
      <c r="B37"/>
      <c r="C37"/>
      <c r="D37"/>
      <c r="E37"/>
      <c r="F37"/>
      <c r="G37"/>
    </row>
    <row r="38" spans="1:7" ht="15" x14ac:dyDescent="0.2">
      <c r="A38" s="37"/>
      <c r="B38"/>
      <c r="C38"/>
      <c r="D38"/>
      <c r="E38"/>
      <c r="F38"/>
      <c r="G38"/>
    </row>
    <row r="39" spans="1:7" ht="21.75" customHeight="1" x14ac:dyDescent="0.2">
      <c r="A39" s="37"/>
      <c r="B39"/>
      <c r="C39"/>
      <c r="D39"/>
      <c r="E39"/>
      <c r="F39"/>
      <c r="G39"/>
    </row>
    <row r="40" spans="1:7" ht="15" x14ac:dyDescent="0.2">
      <c r="A40" s="37"/>
      <c r="B40"/>
      <c r="C40"/>
      <c r="D40"/>
      <c r="E40"/>
      <c r="F40"/>
      <c r="G40"/>
    </row>
    <row r="41" spans="1:7" ht="21.75" customHeight="1" x14ac:dyDescent="0.2">
      <c r="A41" s="37"/>
      <c r="B41"/>
      <c r="C41"/>
      <c r="D41"/>
      <c r="E41"/>
      <c r="F41"/>
      <c r="G41"/>
    </row>
    <row r="42" spans="1:7" ht="15" x14ac:dyDescent="0.2">
      <c r="A42" s="37"/>
      <c r="B42"/>
      <c r="C42"/>
      <c r="D42"/>
      <c r="E42"/>
      <c r="F42"/>
      <c r="G42"/>
    </row>
    <row r="43" spans="1:7" ht="21.75" customHeight="1" x14ac:dyDescent="0.2">
      <c r="A43" s="37"/>
      <c r="B43"/>
      <c r="C43"/>
      <c r="D43"/>
      <c r="E43"/>
      <c r="F43"/>
      <c r="G43"/>
    </row>
    <row r="44" spans="1:7" ht="15" x14ac:dyDescent="0.2">
      <c r="A44" s="37"/>
      <c r="B44"/>
      <c r="C44"/>
      <c r="D44"/>
      <c r="E44"/>
      <c r="F44"/>
      <c r="G44"/>
    </row>
    <row r="45" spans="1:7" ht="23.25" customHeight="1" x14ac:dyDescent="0.2">
      <c r="A45" s="37"/>
      <c r="B45"/>
      <c r="C45"/>
      <c r="D45"/>
      <c r="E45"/>
      <c r="F45"/>
      <c r="G45"/>
    </row>
    <row r="46" spans="1:7" ht="20.25" customHeight="1" x14ac:dyDescent="0.2">
      <c r="A46" s="37"/>
      <c r="B46"/>
      <c r="C46"/>
      <c r="D46"/>
      <c r="E46"/>
      <c r="F46"/>
      <c r="G46"/>
    </row>
    <row r="47" spans="1:7" ht="15" x14ac:dyDescent="0.2">
      <c r="A47" s="37"/>
      <c r="B47"/>
      <c r="C47"/>
      <c r="D47"/>
      <c r="E47"/>
      <c r="F47"/>
      <c r="G47"/>
    </row>
    <row r="48" spans="1:7" ht="26.25" customHeight="1" x14ac:dyDescent="0.2">
      <c r="A48" s="37"/>
      <c r="B48"/>
      <c r="C48"/>
      <c r="D48"/>
      <c r="E48"/>
      <c r="F48"/>
      <c r="G48"/>
    </row>
    <row r="49" spans="1:9" ht="26.25" customHeight="1" x14ac:dyDescent="0.2">
      <c r="A49" s="37"/>
      <c r="B49"/>
      <c r="C49"/>
      <c r="D49"/>
      <c r="E49"/>
      <c r="F49"/>
      <c r="G49"/>
    </row>
    <row r="50" spans="1:9" ht="15" x14ac:dyDescent="0.2">
      <c r="A50" s="37"/>
      <c r="B50"/>
      <c r="C50"/>
      <c r="D50"/>
      <c r="E50"/>
      <c r="F50"/>
      <c r="G50"/>
    </row>
    <row r="51" spans="1:9" ht="21" x14ac:dyDescent="0.2">
      <c r="A51" s="37"/>
      <c r="B51" s="151"/>
      <c r="C51" s="151"/>
      <c r="D51" s="151"/>
      <c r="E51" s="151"/>
      <c r="F51" s="151"/>
      <c r="G51" s="151"/>
      <c r="H51" s="151"/>
      <c r="I51" s="151"/>
    </row>
    <row r="52" spans="1:9" ht="21" x14ac:dyDescent="0.2">
      <c r="A52" s="37"/>
      <c r="B52" s="528"/>
      <c r="C52" s="528"/>
      <c r="D52" s="528"/>
      <c r="E52" s="528"/>
      <c r="F52" s="528"/>
      <c r="G52" s="528"/>
      <c r="H52" s="528"/>
      <c r="I52" s="528"/>
    </row>
  </sheetData>
  <mergeCells count="14">
    <mergeCell ref="B52:I52"/>
    <mergeCell ref="B17:C18"/>
    <mergeCell ref="B20:C20"/>
    <mergeCell ref="B21:C21"/>
    <mergeCell ref="C14:C15"/>
    <mergeCell ref="B12:B13"/>
    <mergeCell ref="C12:C13"/>
    <mergeCell ref="B14:B15"/>
    <mergeCell ref="D2:I2"/>
    <mergeCell ref="B7:I7"/>
    <mergeCell ref="B10:B11"/>
    <mergeCell ref="C10:C11"/>
    <mergeCell ref="B8:I8"/>
    <mergeCell ref="D3:I4"/>
  </mergeCells>
  <pageMargins left="0.7" right="0.7" top="0.75" bottom="0.75" header="0.3" footer="0.3"/>
  <pageSetup paperSize="9" scale="3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11</vt:i4>
      </vt:variant>
    </vt:vector>
  </HeadingPairs>
  <TitlesOfParts>
    <vt:vector size="22" baseType="lpstr">
      <vt:lpstr>Modelo_Composição</vt:lpstr>
      <vt:lpstr>Modelo_Encargos</vt:lpstr>
      <vt:lpstr>Modelo_BDI</vt:lpstr>
      <vt:lpstr>Orçamento Sintético</vt:lpstr>
      <vt:lpstr>Orçamento Sintético modelo</vt:lpstr>
      <vt:lpstr>Orçamento Analítico</vt:lpstr>
      <vt:lpstr>Orçamento Analítico modelo</vt:lpstr>
      <vt:lpstr>BDI-serviços</vt:lpstr>
      <vt:lpstr>Cronograma</vt:lpstr>
      <vt:lpstr>Cronograma modelo</vt:lpstr>
      <vt:lpstr>Encargos Socias</vt:lpstr>
      <vt:lpstr>'BDI-serviços'!Area_de_impressao</vt:lpstr>
      <vt:lpstr>Cronograma!Area_de_impressao</vt:lpstr>
      <vt:lpstr>'Cronograma modelo'!Area_de_impressao</vt:lpstr>
      <vt:lpstr>'Encargos Socias'!Area_de_impressao</vt:lpstr>
      <vt:lpstr>Modelo_BDI!Area_de_impressao</vt:lpstr>
      <vt:lpstr>Modelo_Composição!Area_de_impressao</vt:lpstr>
      <vt:lpstr>Modelo_Encargos!Area_de_impressao</vt:lpstr>
      <vt:lpstr>'Orçamento Analítico'!Area_de_impressao</vt:lpstr>
      <vt:lpstr>'Orçamento Analítico modelo'!Area_de_impressao</vt:lpstr>
      <vt:lpstr>'Orçamento Sintético'!Area_de_impressao</vt:lpstr>
      <vt:lpstr>'Orçamento Sintético modelo'!Area_de_impressao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Maykon Froz Marques</cp:lastModifiedBy>
  <cp:revision>0</cp:revision>
  <cp:lastPrinted>2019-10-01T18:17:21Z</cp:lastPrinted>
  <dcterms:created xsi:type="dcterms:W3CDTF">2019-05-20T12:58:09Z</dcterms:created>
  <dcterms:modified xsi:type="dcterms:W3CDTF">2019-11-21T17:50:16Z</dcterms:modified>
</cp:coreProperties>
</file>